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2020B02\일사천리2020B02\서식\"/>
    </mc:Choice>
  </mc:AlternateContent>
  <xr:revisionPtr revIDLastSave="0" documentId="13_ncr:1_{592DB81C-B57F-4FEA-BC75-BE4B9B5217EF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9" sheetId="1" r:id="rId1"/>
  </sheets>
  <externalReferences>
    <externalReference r:id="rId2"/>
  </externalReferences>
  <definedNames>
    <definedName name="_xlnm.Print_Area" localSheetId="0">'9'!$B$14:$AN$94</definedName>
  </definedNames>
  <calcPr calcId="191029"/>
</workbook>
</file>

<file path=xl/calcChain.xml><?xml version="1.0" encoding="utf-8"?>
<calcChain xmlns="http://schemas.openxmlformats.org/spreadsheetml/2006/main">
  <c r="T83" i="1" l="1"/>
  <c r="T32" i="1"/>
  <c r="T33" i="1"/>
  <c r="AK35" i="1" l="1"/>
  <c r="T73" i="1" l="1"/>
  <c r="T47" i="1"/>
  <c r="T46" i="1"/>
  <c r="AJ16" i="1" l="1"/>
  <c r="AJ15" i="1"/>
  <c r="D15" i="1"/>
  <c r="AF88" i="1" l="1"/>
  <c r="AI88" i="1"/>
  <c r="AL88" i="1"/>
  <c r="AF89" i="1"/>
  <c r="AI89" i="1"/>
  <c r="AL89" i="1"/>
  <c r="AF90" i="1"/>
  <c r="AI90" i="1"/>
  <c r="AL90" i="1"/>
  <c r="AF91" i="1"/>
  <c r="AI91" i="1"/>
  <c r="AL91" i="1"/>
  <c r="AL87" i="1"/>
  <c r="AI87" i="1"/>
  <c r="AF87" i="1"/>
  <c r="L87" i="1"/>
  <c r="L89" i="1"/>
  <c r="L88" i="1"/>
  <c r="L90" i="1"/>
  <c r="L91" i="1"/>
  <c r="T82" i="1"/>
  <c r="T21" i="1"/>
  <c r="T22" i="1"/>
  <c r="T23" i="1"/>
  <c r="T24" i="1"/>
  <c r="T25" i="1"/>
  <c r="T27" i="1"/>
  <c r="T28" i="1"/>
  <c r="T29" i="1"/>
  <c r="T31" i="1"/>
  <c r="T35" i="1"/>
  <c r="T36" i="1"/>
  <c r="O38" i="1"/>
  <c r="T38" i="1" s="1"/>
  <c r="T40" i="1"/>
  <c r="O41" i="1"/>
  <c r="T41" i="1" s="1"/>
  <c r="T42" i="1"/>
  <c r="T43" i="1"/>
  <c r="T44" i="1"/>
  <c r="T45" i="1"/>
  <c r="T49" i="1"/>
  <c r="T50" i="1"/>
  <c r="O51" i="1"/>
  <c r="T51" i="1" s="1"/>
  <c r="T53" i="1"/>
  <c r="T54" i="1"/>
  <c r="T56" i="1"/>
  <c r="O57" i="1"/>
  <c r="T57" i="1" s="1"/>
  <c r="O58" i="1"/>
  <c r="T58" i="1" s="1"/>
  <c r="O59" i="1"/>
  <c r="T59" i="1" s="1"/>
  <c r="T60" i="1"/>
  <c r="T61" i="1"/>
  <c r="T62" i="1"/>
  <c r="T63" i="1"/>
  <c r="T64" i="1"/>
  <c r="T65" i="1"/>
  <c r="T67" i="1"/>
  <c r="T68" i="1"/>
  <c r="T70" i="1"/>
  <c r="T71" i="1"/>
  <c r="T75" i="1"/>
  <c r="T77" i="1"/>
  <c r="T30" i="1"/>
  <c r="T26" i="1"/>
  <c r="O79" i="1"/>
  <c r="T79" i="1"/>
  <c r="T78" i="1"/>
  <c r="AK32" i="1"/>
  <c r="AK33" i="1"/>
  <c r="AK31" i="1"/>
  <c r="AK24" i="1"/>
  <c r="AK25" i="1"/>
  <c r="AK26" i="1"/>
  <c r="AK27" i="1"/>
  <c r="AK29" i="1"/>
  <c r="AK23" i="1"/>
  <c r="AK37" i="1" s="1"/>
  <c r="AK28" i="1"/>
  <c r="AK30" i="1"/>
  <c r="AA88" i="1" l="1"/>
  <c r="T69" i="1"/>
  <c r="T55" i="1"/>
  <c r="T48" i="1"/>
  <c r="AA91" i="1"/>
  <c r="AA90" i="1"/>
  <c r="AA89" i="1"/>
  <c r="T72" i="1"/>
  <c r="T52" i="1"/>
  <c r="AA87" i="1"/>
  <c r="T6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  <author>jungtj</author>
    <author>choskng</author>
    <author>TAEJO</author>
    <author>-</author>
  </authors>
  <commentList>
    <comment ref="B21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산출세액 또는 수입금액에 가산세율을 적용하여 산출된 금액 중 큰 금액을 가산세액으로 하고, 적은 금액은(    )안에 적습니다.
</t>
        </r>
      </text>
    </comment>
    <comment ref="B23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 xml:space="preserve">2. 무신고가산세
일반무신고와 부당무신고를 구분하여 </t>
        </r>
        <r>
          <rPr>
            <sz val="9"/>
            <color indexed="10"/>
            <rFont val="굴림"/>
            <family val="3"/>
            <charset val="129"/>
          </rPr>
          <t>무신고납부세액</t>
        </r>
        <r>
          <rPr>
            <sz val="9"/>
            <color indexed="81"/>
            <rFont val="굴림"/>
            <family val="3"/>
            <charset val="129"/>
          </rPr>
          <t xml:space="preserve"> 또는 수입금액에 가산세율을 적용하여 계산한 금액 중 큰 금액을 가산세액으로 하고, 작은 금액은 (   )에 적습니다. 다만, 법정신고기한이 지난 후 1개월 이내에 「국세기본법」 제45조의3에 따라 기한 후 신고ㆍ납부를 하는 경우에는 해당 가산세의 100분의 50을, 1개월을 초과하고 6개월 이내에 기한 후 신고ㆍ납부하는 경우에는 100분의 20에 해당하는 금액을 감면합니다.
</t>
        </r>
      </text>
    </comment>
    <comment ref="B28" authorId="0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 xml:space="preserve">3. 과소신고(초과환급신고)가산세
</t>
        </r>
        <r>
          <rPr>
            <sz val="9"/>
            <color indexed="10"/>
            <rFont val="굴림"/>
            <family val="3"/>
            <charset val="129"/>
          </rPr>
          <t xml:space="preserve"> 가.과소신고한 과세표준을 일반과소(⑩), 부정과소(⑪), 부정과소(국제거래)(⑫)로 구분하여 ⑨란의 과세표준금액에서 차지하는 비율을 ⑧란의 과소신고납부세액(초과환급신고의 경우 초과환급신고세액)에 곱하여 ⑬란의 과소신고납부세액(초과환급신고의 경우 초과환급신고세액)을 일반과소(⑭), 부정과소(⑮), 부정과소(국제거래)</t>
        </r>
        <r>
          <rPr>
            <sz val="9"/>
            <color indexed="10"/>
            <rFont val="MS Gothic"/>
            <family val="3"/>
            <charset val="128"/>
          </rPr>
          <t>⑯</t>
        </r>
        <r>
          <rPr>
            <sz val="9"/>
            <color indexed="10"/>
            <rFont val="굴림"/>
            <family val="3"/>
            <charset val="129"/>
          </rPr>
          <t xml:space="preserve">)로 구분하여 적습니다.
 나. ⑭, ⑮, </t>
        </r>
        <r>
          <rPr>
            <sz val="9"/>
            <color indexed="10"/>
            <rFont val="MS Gothic"/>
            <family val="3"/>
            <charset val="128"/>
          </rPr>
          <t>⑯</t>
        </r>
        <r>
          <rPr>
            <sz val="9"/>
            <color indexed="10"/>
            <rFont val="굴림"/>
            <family val="3"/>
            <charset val="129"/>
          </rPr>
          <t>에 기재한 금액에 ④란의 가산세율을 적용하여 일반과소신고(초과환급신고)가산세와 부정과소신고(초과환급신고)가산세로 구분하여 적습니다. 
 다. 부정과소신고가산세는 과소신고납부세액 또는 부정과소신고 수입금액에 가산세율을 적용하여 계산한 금액 중 큰 금액을 가산세액으로 하고, 작은 금액은 (     )에 적습니다.
 라. 과세표준의 변동과 관계없는 과소신고한 납부세액(공제감면세액 및 기납부세액 과다공제 등)과 관련한 과소신고납부세액은 ⑦ 구분란의 ‘기납부세액 과다 등’의 칸에 적습니다.</t>
        </r>
        <r>
          <rPr>
            <sz val="9"/>
            <color indexed="81"/>
            <rFont val="굴림"/>
            <family val="3"/>
            <charset val="129"/>
          </rPr>
          <t xml:space="preserve">   
</t>
        </r>
        <r>
          <rPr>
            <sz val="9"/>
            <color indexed="10"/>
            <rFont val="굴림"/>
            <family val="3"/>
            <charset val="129"/>
          </rPr>
          <t xml:space="preserve"> 마</t>
        </r>
        <r>
          <rPr>
            <sz val="9"/>
            <color indexed="81"/>
            <rFont val="굴림"/>
            <family val="3"/>
            <charset val="129"/>
          </rPr>
          <t xml:space="preserve">.다만, 법정신고기한이 지난 후 6개월 이내에 「국세기본법」 제45조에 따라 수정신고를 한 경우에는 해당 가산세의 100분의 50을, 6개월을 초과하고 1년 이내에 수정신 고하는 경우에는 100분의 20을, 1년을 초과하고 2년 이내에 수정신고하는 경우에는 100분의 10에 해당하는 금액을 감면합니다.(* 초과환급신고가산세는 2012.1.1. 이후 개시한 사업연도 분부터 미적용)
</t>
        </r>
      </text>
    </comment>
    <comment ref="B35" authorId="1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 xml:space="preserve">4. 부당 공제감면 가산세
  세액감면 또는 세액공제를 받은 금액에 가산세율을 적용하여 산출한 금액을 가산세액으로 합니다. 다만, 법정신고기한이 경과한 후 6개월 이내에 「국세기본법」 제45조에 따라 수정신고를 한 경우에는 해당 가산세의 100분의 50을, 6개월을 초과하고 1년 이내에 수정신고하는 경우에는 100분의 20을, 1년을 초과하고 2년 이내에 수정신고하는 경우에는 100분의 10에 해당하는 금액을 감면합니다.(* 2013.1.1. 이후 세액감면 또는 세액공제를 신청하는 분부터 적용)
</t>
        </r>
      </text>
    </comment>
    <comment ref="B36" authorId="0" shapeId="0" xr:uid="{00000000-0006-0000-0000-000005000000}">
      <text>
        <r>
          <rPr>
            <sz val="9"/>
            <color indexed="10"/>
            <rFont val="굴림"/>
            <family val="3"/>
            <charset val="129"/>
          </rPr>
          <t>미납세액</t>
        </r>
        <r>
          <rPr>
            <strike/>
            <sz val="9"/>
            <color indexed="81"/>
            <rFont val="굴림"/>
            <family val="3"/>
            <charset val="129"/>
          </rPr>
          <t>(초과환급세액)</t>
        </r>
        <r>
          <rPr>
            <sz val="9"/>
            <color indexed="81"/>
            <rFont val="굴림"/>
            <family val="3"/>
            <charset val="129"/>
          </rPr>
          <t xml:space="preserve">에 가산세율([국세기본법시행령 일부개정령](대통령령 제29534호로 2019.2.12. 공포 시행된 것을 말함) 부칙 제 9조에 따라 2019.2.12. 전에 납부기한이 지났거나 환급받은 경우로서 그 납부기한 또는 환급받은 날의 다음날부터 2019. 2. 11.까지의 기간에 대해서는 3/10,000)과 경과일수를 곱하여 계산한 금액을 가산세액으로 합니다. </t>
        </r>
      </text>
    </comment>
    <comment ref="X37" authorId="0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 xml:space="preserve">토지 등 양도소득에 대한 법인세분 가산세 합계를 법인세 과세표준 및 세액조정계산서(별지 제3호 서식)에 각각 적습니다.
</t>
        </r>
      </text>
    </comment>
    <comment ref="B38" authorId="2" shapeId="0" xr:uid="{00000000-0006-0000-0000-000007000000}">
      <text>
        <r>
          <rPr>
            <sz val="9"/>
            <color indexed="81"/>
            <rFont val="돋움"/>
            <family val="3"/>
            <charset val="129"/>
          </rPr>
          <t>지출증명서류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미수취ㆍ허위수취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가산세
</t>
        </r>
        <r>
          <rPr>
            <sz val="9"/>
            <color indexed="81"/>
            <rFont val="Tahoma"/>
            <family val="2"/>
          </rPr>
          <t xml:space="preserve">   </t>
        </r>
        <r>
          <rPr>
            <sz val="9"/>
            <color indexed="81"/>
            <rFont val="돋움"/>
            <family val="3"/>
            <charset val="129"/>
          </rPr>
          <t>미수취ㆍ허위수취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40" authorId="0" shapeId="0" xr:uid="{00000000-0006-0000-0000-000008000000}">
      <text>
        <r>
          <rPr>
            <sz val="9"/>
            <color indexed="81"/>
            <rFont val="굴림"/>
            <family val="3"/>
            <charset val="129"/>
          </rPr>
          <t xml:space="preserve">7. 지급명세서 제출 불성실 가산세
  가.미제출금액 등에 1/100의 가산세율을 적용하여 산출한 금액을 가산세로 합니다. 
  나.「상속세 및 증여세법」 제82조제1항 및 제6항의 미제출 등의 금액에 2/1,000의 가산세율을, 같은 법 제82조제3항 및 제4항의 미제출 등의 금액에 2/10,000의 가산세율을 적용하여 산출한 금액을 가산세로 합니다.
 </t>
        </r>
        <r>
          <rPr>
            <sz val="9"/>
            <color indexed="10"/>
            <rFont val="굴림"/>
            <family val="3"/>
            <charset val="129"/>
          </rPr>
          <t xml:space="preserve"> 다.소득세법 제164조의3의 근로소득간이지급명세서를 제출하지 아니한 지급금액, 지급명세서가 불분명 또는 기재된 지급금액이 사실과 다른 경우의 지급금액에 25/10,000의 가산세율을 적용하여 산출한 금액을 가산세로 합니다.</t>
        </r>
        <r>
          <rPr>
            <sz val="9"/>
            <color indexed="81"/>
            <rFont val="굴림"/>
            <family val="3"/>
            <charset val="129"/>
          </rPr>
          <t xml:space="preserve">
  라.제출기한이 지난 후 3개월 이내에 제출하는 경우에는 50/100의 가산세를 감면한 금액을 적습니다.
</t>
        </r>
      </text>
    </comment>
    <comment ref="B49" authorId="3" shapeId="0" xr:uid="{00000000-0006-0000-0000-000009000000}">
      <text>
        <r>
          <rPr>
            <sz val="9"/>
            <color indexed="81"/>
            <rFont val="굴림"/>
            <family val="3"/>
            <charset val="129"/>
          </rPr>
          <t>8. 주식 등 변동상황명세서 제출 불성실 가산세
   미제출 또는 누락제출 및 불분명하게 제출한 주식(출자지분)의 액면금액(출자가액)에</t>
        </r>
        <r>
          <rPr>
            <sz val="9"/>
            <color indexed="10"/>
            <rFont val="굴림"/>
            <family val="3"/>
            <charset val="129"/>
          </rPr>
          <t xml:space="preserve"> 1/100</t>
        </r>
        <r>
          <rPr>
            <sz val="9"/>
            <color indexed="81"/>
            <rFont val="굴림"/>
            <family val="3"/>
            <charset val="129"/>
          </rPr>
          <t xml:space="preserve">의 가산세율을 적용하여 계산합니다. 다만, 제출기한이 지난 후 1개월 이내에 제출하는 경우에는 </t>
        </r>
        <r>
          <rPr>
            <sz val="9"/>
            <color indexed="10"/>
            <rFont val="굴림"/>
            <family val="3"/>
            <charset val="129"/>
          </rPr>
          <t>50/100의 가산세를 감면한 금액을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B53" authorId="1" shapeId="0" xr:uid="{00000000-0006-0000-0000-00000A000000}">
      <text>
        <r>
          <rPr>
            <sz val="9"/>
            <color indexed="81"/>
            <rFont val="굴림"/>
            <family val="3"/>
            <charset val="129"/>
          </rPr>
          <t xml:space="preserve">9. 주주 등의 명세서 제출 불성실 가산세
   법인설립신고 또는 사업자등록 시 주주 등의 명세서를 미제출, 누락제출, 불분명하게 제출한 주식(출자지분)의 액면금액(출자가액)에 5/1,000의 가산세율을 적용하여 계산합니다. 다만, 제출기한이 지난 후 1개월 이내에 제출하는 경우에는 </t>
        </r>
        <r>
          <rPr>
            <sz val="9"/>
            <color indexed="10"/>
            <rFont val="굴림"/>
            <family val="3"/>
            <charset val="129"/>
          </rPr>
          <t>50/100의 가산세를 감면한 금액을 적습니다.</t>
        </r>
        <r>
          <rPr>
            <sz val="9"/>
            <color indexed="81"/>
            <rFont val="굴림"/>
            <family val="3"/>
            <charset val="129"/>
          </rPr>
          <t xml:space="preserve">
※2012.1.1 이후 최초로 법인설립신고를 하거나, 2013.1.1. 이후 최초로 사업자등록을 하는 분부터 적용</t>
        </r>
      </text>
    </comment>
    <comment ref="B56" authorId="0" shapeId="0" xr:uid="{00000000-0006-0000-0000-00000B000000}">
      <text>
        <r>
          <rPr>
            <sz val="9"/>
            <color indexed="81"/>
            <rFont val="굴림"/>
            <family val="3"/>
            <charset val="129"/>
          </rPr>
          <t xml:space="preserve">10. 계산서 및 (세금)계산서합계표 미제출 가산세 등
   미발급 또는 가공(위장)수수한 계산서의 공급가액에 2/100의 가산세율을, </t>
        </r>
        <r>
          <rPr>
            <sz val="9"/>
            <color indexed="10"/>
            <rFont val="굴림"/>
            <family val="3"/>
            <charset val="129"/>
          </rPr>
          <t>전자계산서 외 발급한 계산서 및 지연발급한 계산서 또는 불분명 계산서의 공급가액에 1/100의 가산세율을, 계산서ㆍ세금계산서 합계표 미제출 또는 불분명하게 제출한 합계표의 공급가액에 5/1,000의 가산세율을, 미전송, 지연전송한 전자계산서발급명세의 공급가액에 10(5)/1,000의 가산세율</t>
        </r>
        <r>
          <rPr>
            <sz val="9"/>
            <color indexed="81"/>
            <rFont val="굴림"/>
            <family val="3"/>
            <charset val="129"/>
          </rPr>
          <t xml:space="preserve">을 적용하여 계산하고, 세금계산서합계표 미제출 등 가산세 적용은 면세법인의 매입처별 세금계산서합계표에 한정합니다. 다만, 제출기한이 지난 후 1개월 이내에 제출하는 경우에는 </t>
        </r>
        <r>
          <rPr>
            <sz val="9"/>
            <color indexed="10"/>
            <rFont val="굴림"/>
            <family val="3"/>
            <charset val="129"/>
          </rPr>
          <t>50/100의 가산세를 감면한 금액을 적습니다.</t>
        </r>
        <r>
          <rPr>
            <sz val="9"/>
            <color indexed="81"/>
            <rFont val="굴림"/>
            <family val="3"/>
            <charset val="129"/>
          </rPr>
          <t xml:space="preserve">
  * 2012.1.1. 이후 최초로 미발급 또는 가공(위장)수수분부터 2/100의 가산세율 적용, 종전의 경우 1/100의 가산세율 적용
</t>
        </r>
        <r>
          <rPr>
            <sz val="9"/>
            <color indexed="10"/>
            <rFont val="굴림"/>
            <family val="3"/>
            <charset val="129"/>
          </rPr>
          <t xml:space="preserve"> ** 2016.12.31. 이전에 재화 또는 용역을 공급하는 분에 대한 전자계산서발급명세의 경우 3(1)/1,000의 가산세율 적용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R60" authorId="3" shapeId="0" xr:uid="{00000000-0006-0000-0000-00000C000000}">
      <text>
        <r>
          <rPr>
            <sz val="9"/>
            <color indexed="10"/>
            <rFont val="굴림"/>
            <family val="3"/>
            <charset val="129"/>
          </rPr>
          <t xml:space="preserve">&lt;안내사항&gt;1.가산세코드
  전자계산서 지연전송 : D8140
  전자계산서 미전송 : D8150
2. 종이로 계산서 발급시 1% 가산세는
  [계산서미발급] 란에 1%로 기재
</t>
        </r>
      </text>
    </comment>
    <comment ref="B67" authorId="0" shapeId="0" xr:uid="{00000000-0006-0000-0000-00000D000000}">
      <text>
        <r>
          <rPr>
            <sz val="9"/>
            <color indexed="81"/>
            <rFont val="굴림"/>
            <family val="3"/>
            <charset val="129"/>
          </rPr>
          <t>11. 기부금영수증 불성실교부가산세 등
   사실과 다르게 발급된 금액(20</t>
        </r>
        <r>
          <rPr>
            <sz val="9"/>
            <color indexed="10"/>
            <rFont val="굴림"/>
            <family val="3"/>
            <charset val="129"/>
          </rPr>
          <t>20</t>
        </r>
        <r>
          <rPr>
            <sz val="9"/>
            <color indexed="81"/>
            <rFont val="굴림"/>
            <family val="3"/>
            <charset val="129"/>
          </rPr>
          <t xml:space="preserve">.1.1. 이후 기부금영수증을 발급하는 분부터는 기부자의 인적사항 등을 사실과 다르게 적어 발급한 경우 등 포함)에 </t>
        </r>
        <r>
          <rPr>
            <sz val="9"/>
            <color indexed="10"/>
            <rFont val="굴림"/>
            <family val="3"/>
            <charset val="129"/>
          </rPr>
          <t>5</t>
        </r>
        <r>
          <rPr>
            <sz val="9"/>
            <color indexed="81"/>
            <rFont val="굴림"/>
            <family val="3"/>
            <charset val="129"/>
          </rPr>
          <t xml:space="preserve">/100의 가산세율을 적용하거나 기부자별 발급명세를 작성ㆍ보관하지 아니한 금액에 2/1,000의 가산세율을 각각 적용하여 계산합니다.
</t>
        </r>
      </text>
    </comment>
    <comment ref="B70" authorId="0" shapeId="0" xr:uid="{00000000-0006-0000-0000-00000E000000}">
      <text>
        <r>
          <rPr>
            <sz val="9"/>
            <color indexed="81"/>
            <rFont val="굴림"/>
            <family val="3"/>
            <charset val="129"/>
          </rPr>
          <t xml:space="preserve">12. 신용카드거래 및 현금영수증 발급거부 가산세 등
    가. 신용카드거래를 거부하거나 신용카드 매출전표를 사실과 다르게 발급한 경우 또는 현금영수증 발급을 거부하거나 사실과 다르게 발급한 경우에는 거부 또는 발급금액에 5/100의 가산세율(건별로 계산한 금액이 5천원에 미달하는 경우 5천원)을 적용하고, 현금영수증가맹점으로 가입하지 아니한 경우 수입금액의 1/100에 상당하는 금액에 (미가맹기간*/해당 사업연도의 일수)을 곱하여 계산한 금액을 적습니다.
* 미가맹기간은 3개월이 지난 날의 다음 날부터 가맹일 전날까지의 기간입니다.
    나. 현금영수증 발급의무를 위반한 경우에는 2019.1.1. 이후 위반하는 분부터 미발금 금액의 20(10)%를 적용
</t>
        </r>
      </text>
    </comment>
    <comment ref="D75" authorId="2" shapeId="0" xr:uid="{00000000-0006-0000-0000-00000F000000}">
      <text>
        <r>
          <rPr>
            <sz val="9"/>
            <color indexed="81"/>
            <rFont val="돋움"/>
            <family val="3"/>
            <charset val="129"/>
          </rPr>
          <t>현금영수증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발급의무를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위반한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‘19.1.1.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위반하는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미발급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금액의</t>
        </r>
        <r>
          <rPr>
            <sz val="9"/>
            <color indexed="81"/>
            <rFont val="Tahoma"/>
            <family val="2"/>
          </rPr>
          <t xml:space="preserve"> 20(10)%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</t>
        </r>
        <r>
          <rPr>
            <sz val="9"/>
            <color indexed="81"/>
            <rFont val="Tahoma"/>
            <family val="2"/>
          </rPr>
          <t xml:space="preserve">  
</t>
        </r>
      </text>
    </comment>
    <comment ref="B78" authorId="1" shapeId="0" xr:uid="{00000000-0006-0000-0000-000010000000}">
      <text>
        <r>
          <rPr>
            <sz val="9"/>
            <color indexed="81"/>
            <rFont val="굴림"/>
            <family val="3"/>
            <charset val="129"/>
          </rPr>
          <t xml:space="preserve">13.유보소득 계산 명세서 제출 불성실 가산세
   미제출 또는 불분명하게 제출한 해당 특정외국법인의 배당 가능한 유보소득금액에 5/1,000의 가산세율을 적용하여 계산합니다. 다만, 제출기한이 지난 후 1개월 이내에 제출하는 경우에는 </t>
        </r>
        <r>
          <rPr>
            <sz val="9"/>
            <color indexed="10"/>
            <rFont val="굴림"/>
            <family val="3"/>
            <charset val="129"/>
          </rPr>
          <t>50/100의 가산세를 감면한 금액을 적습니다.</t>
        </r>
        <r>
          <rPr>
            <sz val="9"/>
            <color indexed="81"/>
            <rFont val="굴림"/>
            <family val="3"/>
            <charset val="129"/>
          </rPr>
          <t xml:space="preserve">
※2014.1.1. 이후 개시하는 사업연도분부터 적용
</t>
        </r>
      </text>
    </comment>
    <comment ref="B80" authorId="4" shapeId="0" xr:uid="{00000000-0006-0000-0000-000011000000}">
      <text>
        <r>
          <rPr>
            <sz val="9"/>
            <color indexed="81"/>
            <rFont val="돋움"/>
            <family val="3"/>
            <charset val="129"/>
          </rPr>
          <t>중간예납세액의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미납부로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B81" authorId="4" shapeId="0" xr:uid="{00000000-0006-0000-0000-000012000000}">
      <text>
        <r>
          <rPr>
            <sz val="9"/>
            <color indexed="81"/>
            <rFont val="돋움"/>
            <family val="3"/>
            <charset val="129"/>
          </rPr>
          <t xml:space="preserve">15. 동업기업 가산세 배분액 : 배분할금액(동업기업의 가산세 총액)에 배분비율 곱하여 계산한 가산세를 적습니다.
</t>
        </r>
      </text>
    </comment>
    <comment ref="B83" authorId="0" shapeId="0" xr:uid="{00000000-0006-0000-0000-000013000000}">
      <text>
        <r>
          <rPr>
            <sz val="9"/>
            <color indexed="81"/>
            <rFont val="굴림"/>
            <family val="3"/>
            <charset val="129"/>
          </rPr>
          <t>각 사업연도 소득에 대한 법인세분 가산세 합계를 법인세 과세표준 및 세액조정계산서(별지 제3호 서식)에 각각 적습니다.</t>
        </r>
      </text>
    </comment>
    <comment ref="B85" authorId="3" shapeId="0" xr:uid="{00000000-0006-0000-0000-000014000000}">
      <text>
        <r>
          <rPr>
            <sz val="9"/>
            <color indexed="81"/>
            <rFont val="굴림"/>
            <family val="3"/>
            <charset val="129"/>
          </rPr>
          <t>과소신고</t>
        </r>
        <r>
          <rPr>
            <strike/>
            <sz val="9"/>
            <color indexed="81"/>
            <rFont val="굴림"/>
            <family val="3"/>
            <charset val="129"/>
          </rPr>
          <t>(초과환급신고)</t>
        </r>
        <r>
          <rPr>
            <sz val="9"/>
            <color indexed="81"/>
            <rFont val="굴림"/>
            <family val="3"/>
            <charset val="129"/>
          </rPr>
          <t>가산세
  가.과소신고한 과세표준을 일반과소(⑩), 부정과소(⑪), 부정과소(국제거래)(⑫)로 구분하여 ⑨란의 과세표준금액에서 차지하는 비율을 ⑧란의 과소신고납부세액</t>
        </r>
        <r>
          <rPr>
            <strike/>
            <sz val="9"/>
            <color indexed="81"/>
            <rFont val="굴림"/>
            <family val="3"/>
            <charset val="129"/>
          </rPr>
          <t>(초과환급신고의 경우 초과환급신고세액)</t>
        </r>
        <r>
          <rPr>
            <sz val="9"/>
            <color indexed="81"/>
            <rFont val="굴림"/>
            <family val="3"/>
            <charset val="129"/>
          </rPr>
          <t>에 곱하여 ⑬란의 과소신고납부세액</t>
        </r>
        <r>
          <rPr>
            <strike/>
            <sz val="9"/>
            <color indexed="81"/>
            <rFont val="굴림"/>
            <family val="3"/>
            <charset val="129"/>
          </rPr>
          <t>(초과환급신고의 경우 초과환급신고세액)</t>
        </r>
        <r>
          <rPr>
            <sz val="9"/>
            <color indexed="81"/>
            <rFont val="굴림"/>
            <family val="3"/>
            <charset val="129"/>
          </rPr>
          <t>을 일반과소(⑭), 부정과소(⑮), 부정과소(국제거래)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)로 구분하여 적습니다.
  나. ⑭, ⑮,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>에 기재한 금액에 ④란의 가산세율을 적용하여 일반과소신고</t>
        </r>
        <r>
          <rPr>
            <strike/>
            <sz val="9"/>
            <color indexed="81"/>
            <rFont val="굴림"/>
            <family val="3"/>
            <charset val="129"/>
          </rPr>
          <t>(초과환급신고)</t>
        </r>
        <r>
          <rPr>
            <sz val="9"/>
            <color indexed="81"/>
            <rFont val="굴림"/>
            <family val="3"/>
            <charset val="129"/>
          </rPr>
          <t>가산세와 부정과소신고</t>
        </r>
        <r>
          <rPr>
            <strike/>
            <sz val="9"/>
            <color indexed="81"/>
            <rFont val="굴림"/>
            <family val="3"/>
            <charset val="129"/>
          </rPr>
          <t>(초과환급신고)</t>
        </r>
        <r>
          <rPr>
            <sz val="9"/>
            <color indexed="81"/>
            <rFont val="굴림"/>
            <family val="3"/>
            <charset val="129"/>
          </rPr>
          <t>가산세로 구분하여 적습니다. 
  다. 부정과소신고가산세는 과소신고납부세액 또는 부정과소신고 수입금액에 가산세율을 적용하여 계산한 금액 중 큰 금액을 가산세액으로 하고, 작은 금액은 (     )에 적습니다.
  라. 과세표준의 변동과 관계없는 과소신고한 납부세액(공제감면세액 및 기납부세액 과다공제 등)과 관련한 과소신고납부세액은 ⑦ 구분란의 ‘기납부세액 과다 등’의 칸에 적습니다.   
  마.다만, 법정신고기한이 지난 후 6개월 이내에 「국세기본법」 제45조에 따라 수정신고를 한 경우에는 해당 가산세의 100분의 50을, 6개월을 초과하고 1년 이내에 수정신고하는 경우에는 100분의 20을, 1년을 초과하고 2년 이내에 수정신고하는 경우에는 100분의 10에 해당하는 금액을 감면합니다.</t>
        </r>
        <r>
          <rPr>
            <strike/>
            <sz val="9"/>
            <color indexed="81"/>
            <rFont val="굴림"/>
            <family val="3"/>
            <charset val="129"/>
          </rPr>
          <t xml:space="preserve">(* 초과환급신고가산세는 2012.1.1. 이후 개시한 사업연도 분부터 미적용)
</t>
        </r>
      </text>
    </comment>
  </commentList>
</comments>
</file>

<file path=xl/sharedStrings.xml><?xml version="1.0" encoding="utf-8"?>
<sst xmlns="http://schemas.openxmlformats.org/spreadsheetml/2006/main" count="238" uniqueCount="165">
  <si>
    <t>(앞   쪽)</t>
    <phoneticPr fontId="3" type="noConversion"/>
  </si>
  <si>
    <t>210㎜×297㎜</t>
    <phoneticPr fontId="3" type="noConversion"/>
  </si>
  <si>
    <t>가 산 세 액 계 산 서</t>
    <phoneticPr fontId="3" type="noConversion"/>
  </si>
  <si>
    <t>사업
연도</t>
    <phoneticPr fontId="3" type="noConversion"/>
  </si>
  <si>
    <t>법     인     명</t>
    <phoneticPr fontId="3" type="noConversion"/>
  </si>
  <si>
    <t>사업자등록번호</t>
    <phoneticPr fontId="3" type="noConversion"/>
  </si>
  <si>
    <t>①구분</t>
    <phoneticPr fontId="3" type="noConversion"/>
  </si>
  <si>
    <t>각사업연도 소득에 대한 법인세분</t>
    <phoneticPr fontId="3" type="noConversion"/>
  </si>
  <si>
    <t>②계산기준</t>
    <phoneticPr fontId="3" type="noConversion"/>
  </si>
  <si>
    <t>③기준금액</t>
    <phoneticPr fontId="3" type="noConversion"/>
  </si>
  <si>
    <t>④
가산세율</t>
    <phoneticPr fontId="3" type="noConversion"/>
  </si>
  <si>
    <t>⑤
코드</t>
    <phoneticPr fontId="3" type="noConversion"/>
  </si>
  <si>
    <t>⑥가산세액</t>
    <phoneticPr fontId="3" type="noConversion"/>
  </si>
  <si>
    <t xml:space="preserve"> 과소
신고</t>
    <phoneticPr fontId="3" type="noConversion"/>
  </si>
  <si>
    <t xml:space="preserve"> 미제출</t>
    <phoneticPr fontId="3" type="noConversion"/>
  </si>
  <si>
    <t>소계</t>
    <phoneticPr fontId="3" type="noConversion"/>
  </si>
  <si>
    <t>상황명세서
주식등변동</t>
    <phoneticPr fontId="3" type="noConversion"/>
  </si>
  <si>
    <t>기부금</t>
    <phoneticPr fontId="3" type="noConversion"/>
  </si>
  <si>
    <t xml:space="preserve"> 발급금액</t>
    <phoneticPr fontId="3" type="noConversion"/>
  </si>
  <si>
    <t xml:space="preserve"> 대상금액</t>
    <phoneticPr fontId="3" type="noConversion"/>
  </si>
  <si>
    <t>합계</t>
    <phoneticPr fontId="3" type="noConversion"/>
  </si>
  <si>
    <t>⑦구분</t>
    <phoneticPr fontId="3" type="noConversion"/>
  </si>
  <si>
    <t>각사업연도
소득</t>
    <phoneticPr fontId="3" type="noConversion"/>
  </si>
  <si>
    <t>※ 관련서식</t>
    <phoneticPr fontId="3" type="noConversion"/>
  </si>
  <si>
    <t>법인세 과세표준 및 세액조정계산서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</si>
  <si>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A133</t>
    </r>
    <r>
      <rPr>
        <sz val="9"/>
        <color indexed="56"/>
        <rFont val="굴림"/>
        <family val="3"/>
        <charset val="129"/>
      </rPr>
      <t>)
• 가산세 합계액을 3호서식 124.가산세액 란으로 이기합니다.</t>
    </r>
    <phoneticPr fontId="3" type="noConversion"/>
  </si>
  <si>
    <t>토지 등 양도소득에 대한 법인세분</t>
    <phoneticPr fontId="3" type="noConversion"/>
  </si>
  <si>
    <t>일반</t>
    <phoneticPr fontId="3" type="noConversion"/>
  </si>
  <si>
    <t xml:space="preserve"> 무신고</t>
    <phoneticPr fontId="3" type="noConversion"/>
  </si>
  <si>
    <t>무기장</t>
    <phoneticPr fontId="3" type="noConversion"/>
  </si>
  <si>
    <t>산출세액</t>
    <phoneticPr fontId="3" type="noConversion"/>
  </si>
  <si>
    <t>수입금액</t>
    <phoneticPr fontId="3" type="noConversion"/>
  </si>
  <si>
    <t>과소신고
수입금액</t>
    <phoneticPr fontId="3" type="noConversion"/>
  </si>
  <si>
    <t>초과
환급
신고</t>
    <phoneticPr fontId="3" type="noConversion"/>
  </si>
  <si>
    <t>초과
환급세액</t>
    <phoneticPr fontId="3" type="noConversion"/>
  </si>
  <si>
    <t>누락제출</t>
    <phoneticPr fontId="3" type="noConversion"/>
  </si>
  <si>
    <t>신용
카드
및
현금
영수증</t>
    <phoneticPr fontId="3" type="noConversion"/>
  </si>
  <si>
    <t>건수</t>
    <phoneticPr fontId="3" type="noConversion"/>
  </si>
  <si>
    <t>거부(발급)금액</t>
    <phoneticPr fontId="3" type="noConversion"/>
  </si>
  <si>
    <t xml:space="preserve"> (일수)
미납세액</t>
    <phoneticPr fontId="3" type="noConversion"/>
  </si>
  <si>
    <t>과소신고 과세표준</t>
    <phoneticPr fontId="3" type="noConversion"/>
  </si>
  <si>
    <t>미가맹일수
수입금액</t>
    <phoneticPr fontId="3" type="noConversion"/>
  </si>
  <si>
    <t>현금영수증
가맹점
미가입</t>
    <phoneticPr fontId="3" type="noConversion"/>
  </si>
  <si>
    <t>(</t>
    <phoneticPr fontId="3" type="noConversion"/>
  </si>
  <si>
    <t>)</t>
    <phoneticPr fontId="3" type="noConversion"/>
  </si>
  <si>
    <t>64</t>
    <phoneticPr fontId="3" type="noConversion"/>
  </si>
  <si>
    <t>69</t>
    <phoneticPr fontId="3" type="noConversion"/>
  </si>
  <si>
    <t>70</t>
    <phoneticPr fontId="3" type="noConversion"/>
  </si>
  <si>
    <t>액면(출자)금액</t>
    <phoneticPr fontId="3" type="noConversion"/>
  </si>
  <si>
    <t xml:space="preserve"> 불분명</t>
    <phoneticPr fontId="3" type="noConversion"/>
  </si>
  <si>
    <t>73</t>
    <phoneticPr fontId="3" type="noConversion"/>
  </si>
  <si>
    <t xml:space="preserve"> 1. 가산세액의 계산</t>
    <phoneticPr fontId="3" type="noConversion"/>
  </si>
  <si>
    <t>무신고납부세액</t>
    <phoneticPr fontId="3" type="noConversion"/>
  </si>
  <si>
    <t>과소신고납부세액</t>
    <phoneticPr fontId="3" type="noConversion"/>
  </si>
  <si>
    <t>82</t>
    <phoneticPr fontId="3" type="noConversion"/>
  </si>
  <si>
    <t>초과환급세액</t>
    <phoneticPr fontId="3" type="noConversion"/>
  </si>
  <si>
    <t>유보소득 계산
명세서</t>
    <phoneticPr fontId="3" type="noConversion"/>
  </si>
  <si>
    <t>미제출금액</t>
    <phoneticPr fontId="3" type="noConversion"/>
  </si>
  <si>
    <t>78</t>
    <phoneticPr fontId="3" type="noConversion"/>
  </si>
  <si>
    <t>불분명금액</t>
    <phoneticPr fontId="3" type="noConversion"/>
  </si>
  <si>
    <t>79</t>
    <phoneticPr fontId="3" type="noConversion"/>
  </si>
  <si>
    <t>80</t>
    <phoneticPr fontId="3" type="noConversion"/>
  </si>
  <si>
    <t>81</t>
    <phoneticPr fontId="3" type="noConversion"/>
  </si>
  <si>
    <t>공제감면세액</t>
    <phoneticPr fontId="3" type="noConversion"/>
  </si>
  <si>
    <t>71</t>
    <phoneticPr fontId="3" type="noConversion"/>
  </si>
  <si>
    <t>동업기업 가산세 배분액</t>
    <phoneticPr fontId="3" type="noConversion"/>
  </si>
  <si>
    <t>지출증명서류</t>
    <phoneticPr fontId="3" type="noConversion"/>
  </si>
  <si>
    <t xml:space="preserve"> 미(허위)
수취금액</t>
    <phoneticPr fontId="3" type="noConversion"/>
  </si>
  <si>
    <t>지급명세서</t>
    <phoneticPr fontId="3" type="noConversion"/>
  </si>
  <si>
    <t xml:space="preserve"> 미(누락)제출</t>
    <phoneticPr fontId="3" type="noConversion"/>
  </si>
  <si>
    <t xml:space="preserve"> 미(누락)제출금액</t>
    <phoneticPr fontId="3" type="noConversion"/>
  </si>
  <si>
    <r>
      <t>0</t>
    </r>
    <r>
      <rPr>
        <sz val="9"/>
        <rFont val="굴림"/>
        <family val="3"/>
        <charset val="129"/>
      </rPr>
      <t>9</t>
    </r>
    <phoneticPr fontId="3" type="noConversion"/>
  </si>
  <si>
    <t>미환류소득에 대한 법인세분</t>
    <phoneticPr fontId="3" type="noConversion"/>
  </si>
  <si>
    <t>미(누락)제출금액</t>
    <phoneticPr fontId="3" type="noConversion"/>
  </si>
  <si>
    <t>67</t>
    <phoneticPr fontId="3" type="noConversion"/>
  </si>
  <si>
    <t>68</t>
    <phoneticPr fontId="3" type="noConversion"/>
  </si>
  <si>
    <t>미(누락)제출</t>
    <phoneticPr fontId="3" type="noConversion"/>
  </si>
  <si>
    <t>불분명</t>
    <phoneticPr fontId="3" type="noConversion"/>
  </si>
  <si>
    <t>계산서</t>
    <phoneticPr fontId="3" type="noConversion"/>
  </si>
  <si>
    <t xml:space="preserve"> 계산서
 미발급</t>
    <phoneticPr fontId="3" type="noConversion"/>
  </si>
  <si>
    <t xml:space="preserve"> 공급가액</t>
    <phoneticPr fontId="3" type="noConversion"/>
  </si>
  <si>
    <t xml:space="preserve"> 계산서가공(위장)수수</t>
    <phoneticPr fontId="3" type="noConversion"/>
  </si>
  <si>
    <t xml:space="preserve"> 계산서
 불분명</t>
    <phoneticPr fontId="3" type="noConversion"/>
  </si>
  <si>
    <t>계산서
합계표</t>
    <phoneticPr fontId="3" type="noConversion"/>
  </si>
  <si>
    <r>
      <t>7</t>
    </r>
    <r>
      <rPr>
        <sz val="9"/>
        <rFont val="굴림"/>
        <family val="3"/>
        <charset val="129"/>
      </rPr>
      <t>5</t>
    </r>
    <phoneticPr fontId="3" type="noConversion"/>
  </si>
  <si>
    <r>
      <t>7</t>
    </r>
    <r>
      <rPr>
        <sz val="9"/>
        <rFont val="굴림"/>
        <family val="3"/>
        <charset val="129"/>
      </rPr>
      <t>6</t>
    </r>
    <phoneticPr fontId="3" type="noConversion"/>
  </si>
  <si>
    <t>영수증
허위발급</t>
    <phoneticPr fontId="3" type="noConversion"/>
  </si>
  <si>
    <t>세금우대자료
미제출․불분명</t>
    <phoneticPr fontId="3" type="noConversion"/>
  </si>
  <si>
    <t>중간예납납부불성실가산세 등</t>
    <phoneticPr fontId="3" type="noConversion"/>
  </si>
  <si>
    <t>63</t>
    <phoneticPr fontId="3" type="noConversion"/>
  </si>
  <si>
    <t>(배분비율)
배분할금액</t>
    <phoneticPr fontId="3" type="noConversion"/>
  </si>
  <si>
    <t>④가산세율</t>
    <phoneticPr fontId="3" type="noConversion"/>
  </si>
  <si>
    <t>⑤코드</t>
    <phoneticPr fontId="3" type="noConversion"/>
  </si>
  <si>
    <t>(일수)</t>
    <phoneticPr fontId="3" type="noConversion"/>
  </si>
  <si>
    <t>(      )</t>
    <phoneticPr fontId="3" type="noConversion"/>
  </si>
  <si>
    <t>미납세액</t>
    <phoneticPr fontId="3" type="noConversion"/>
  </si>
  <si>
    <t>과소신고 수입금액</t>
    <phoneticPr fontId="3" type="noConversion"/>
  </si>
  <si>
    <t>40/100</t>
    <phoneticPr fontId="3" type="noConversion"/>
  </si>
  <si>
    <t>14/10,000</t>
    <phoneticPr fontId="3" type="noConversion"/>
  </si>
  <si>
    <t>10/100</t>
    <phoneticPr fontId="3" type="noConversion"/>
  </si>
  <si>
    <t>수입금액</t>
    <phoneticPr fontId="3" type="noConversion"/>
  </si>
  <si>
    <t>무신고</t>
    <phoneticPr fontId="3" type="noConversion"/>
  </si>
  <si>
    <t>20(10)/100</t>
    <phoneticPr fontId="3" type="noConversion"/>
  </si>
  <si>
    <t>7(3.5)/10,000</t>
    <phoneticPr fontId="3" type="noConversion"/>
  </si>
  <si>
    <t>40(20)/100</t>
    <phoneticPr fontId="3" type="noConversion"/>
  </si>
  <si>
    <t>14(7)/10,000</t>
    <phoneticPr fontId="3" type="noConversion"/>
  </si>
  <si>
    <t>과소신고</t>
    <phoneticPr fontId="3" type="noConversion"/>
  </si>
  <si>
    <t>지연전송</t>
    <phoneticPr fontId="3" type="noConversion"/>
  </si>
  <si>
    <t xml:space="preserve"> 계산서지연발급등</t>
    <phoneticPr fontId="3" type="noConversion"/>
  </si>
  <si>
    <r>
      <t>9</t>
    </r>
    <r>
      <rPr>
        <sz val="9"/>
        <rFont val="굴림"/>
        <family val="3"/>
        <charset val="129"/>
      </rPr>
      <t>4</t>
    </r>
    <phoneticPr fontId="3" type="noConversion"/>
  </si>
  <si>
    <t>전  자
계산서
발급명세</t>
    <phoneticPr fontId="3" type="noConversion"/>
  </si>
  <si>
    <t>미전송</t>
    <phoneticPr fontId="3" type="noConversion"/>
  </si>
  <si>
    <t>93</t>
    <phoneticPr fontId="3" type="noConversion"/>
  </si>
  <si>
    <t>92</t>
    <phoneticPr fontId="3" type="noConversion"/>
  </si>
  <si>
    <t>성실신고확인서 미제출</t>
    <phoneticPr fontId="3" type="noConversion"/>
  </si>
  <si>
    <t>95</t>
    <phoneticPr fontId="3" type="noConversion"/>
  </si>
  <si>
    <t>⑨계</t>
    <phoneticPr fontId="3" type="noConversion"/>
  </si>
  <si>
    <t>⑩일반</t>
    <phoneticPr fontId="3" type="noConversion"/>
  </si>
  <si>
    <t>⑪부정</t>
    <phoneticPr fontId="3" type="noConversion"/>
  </si>
  <si>
    <t>⑫부정
(국제거래)</t>
    <phoneticPr fontId="3" type="noConversion"/>
  </si>
  <si>
    <t>⑬계</t>
    <phoneticPr fontId="3" type="noConversion"/>
  </si>
  <si>
    <t>⑭ 일반
(⑧×(⑩/⑨))</t>
    <phoneticPr fontId="3" type="noConversion"/>
  </si>
  <si>
    <t>⑮ 부정
(⑧×(⑪/⑨))</t>
    <phoneticPr fontId="3" type="noConversion"/>
  </si>
  <si>
    <t>기납부세액 과다 등</t>
    <phoneticPr fontId="3" type="noConversion"/>
  </si>
  <si>
    <t>초과환급</t>
    <phoneticPr fontId="3" type="noConversion"/>
  </si>
  <si>
    <t>부정</t>
    <phoneticPr fontId="3" type="noConversion"/>
  </si>
  <si>
    <t>초과환급세액</t>
    <phoneticPr fontId="3" type="noConversion"/>
  </si>
  <si>
    <t>과소신고수입금액</t>
    <phoneticPr fontId="3" type="noConversion"/>
  </si>
  <si>
    <t>과소신고납부세액
'15.1.1.개시</t>
    <phoneticPr fontId="3" type="noConversion"/>
  </si>
  <si>
    <t>부정 공제감면</t>
    <phoneticPr fontId="3" type="noConversion"/>
  </si>
  <si>
    <t>미제출금액</t>
    <phoneticPr fontId="3" type="noConversion"/>
  </si>
  <si>
    <t>불분명금액</t>
    <phoneticPr fontId="3" type="noConversion"/>
  </si>
  <si>
    <t>96</t>
    <phoneticPr fontId="3" type="noConversion"/>
  </si>
  <si>
    <t>97</t>
    <phoneticPr fontId="3" type="noConversion"/>
  </si>
  <si>
    <t>명세서
주주등</t>
    <phoneticPr fontId="3" type="noConversion"/>
  </si>
  <si>
    <t>세금계산서
합계표</t>
    <phoneticPr fontId="3" type="noConversion"/>
  </si>
  <si>
    <t>현금영수증
미발급</t>
    <phoneticPr fontId="3" type="noConversion"/>
  </si>
  <si>
    <t>미발급금액</t>
    <phoneticPr fontId="3" type="noConversion"/>
  </si>
  <si>
    <t>98</t>
    <phoneticPr fontId="3" type="noConversion"/>
  </si>
  <si>
    <r>
      <t>⑯</t>
    </r>
    <r>
      <rPr>
        <sz val="8"/>
        <rFont val="굴림"/>
        <family val="3"/>
        <charset val="129"/>
      </rPr>
      <t xml:space="preserve"> 부정(국제거래)(⑧×(⑫/⑨))</t>
    </r>
    <phoneticPr fontId="3" type="noConversion"/>
  </si>
  <si>
    <t>상증법§78⑫
(§82①⑥ 관련)</t>
    <phoneticPr fontId="3" type="noConversion"/>
  </si>
  <si>
    <t>상증법§78⑫
(§82③④ 관련)</t>
    <phoneticPr fontId="3" type="noConversion"/>
  </si>
  <si>
    <t>발급명세
미작성(보관)</t>
    <phoneticPr fontId="3" type="noConversion"/>
  </si>
  <si>
    <t>부정</t>
    <phoneticPr fontId="3" type="noConversion"/>
  </si>
  <si>
    <r>
      <t>2</t>
    </r>
    <r>
      <rPr>
        <sz val="9"/>
        <rFont val="굴림"/>
        <family val="3"/>
        <charset val="129"/>
      </rPr>
      <t>.5</t>
    </r>
    <r>
      <rPr>
        <sz val="9"/>
        <rFont val="굴림"/>
        <family val="3"/>
        <charset val="129"/>
      </rPr>
      <t>/10,000</t>
    </r>
    <phoneticPr fontId="3" type="noConversion"/>
  </si>
  <si>
    <t>초과환급세액
'15.1.1.개시</t>
    <phoneticPr fontId="3" type="noConversion"/>
  </si>
  <si>
    <t>15.1.1. 개시</t>
    <phoneticPr fontId="3" type="noConversion"/>
  </si>
  <si>
    <t>납부지연</t>
    <phoneticPr fontId="3" type="noConversion"/>
  </si>
  <si>
    <t xml:space="preserve"> (일수)
미납세액</t>
    <phoneticPr fontId="3" type="noConversion"/>
  </si>
  <si>
    <t>04</t>
    <phoneticPr fontId="3" type="noConversion"/>
  </si>
  <si>
    <t>납부지연</t>
    <phoneticPr fontId="3" type="noConversion"/>
  </si>
  <si>
    <t>납부일</t>
    <phoneticPr fontId="3" type="noConversion"/>
  </si>
  <si>
    <r>
      <t xml:space="preserve">■ 법인세법 시행규칙[별지 제9호서식] </t>
    </r>
    <r>
      <rPr>
        <sz val="9"/>
        <color rgb="FFFF0000"/>
        <rFont val="굴림"/>
        <family val="3"/>
        <charset val="129"/>
      </rPr>
      <t>&lt;개정 2021. 00. 00.&gt;</t>
    </r>
    <phoneticPr fontId="3" type="noConversion"/>
  </si>
  <si>
    <t>법인세법§75①(근로소득
간이지급명세서)</t>
    <phoneticPr fontId="3" type="noConversion"/>
  </si>
  <si>
    <r>
      <rPr>
        <sz val="9"/>
        <rFont val="굴림"/>
        <family val="3"/>
        <charset val="129"/>
      </rPr>
      <t xml:space="preserve">법정납부기한
</t>
    </r>
    <r>
      <rPr>
        <strike/>
        <sz val="9"/>
        <rFont val="굴림"/>
        <family val="3"/>
        <charset val="129"/>
      </rPr>
      <t>(환급받은 날)</t>
    </r>
    <phoneticPr fontId="3" type="noConversion"/>
  </si>
  <si>
    <r>
      <t>토지 등</t>
    </r>
    <r>
      <rPr>
        <sz val="9"/>
        <rFont val="굴림"/>
        <family val="3"/>
        <charset val="129"/>
      </rPr>
      <t xml:space="preserve"> 양도소득</t>
    </r>
    <phoneticPr fontId="3" type="noConversion"/>
  </si>
  <si>
    <t xml:space="preserve"> 2.과소신고 납부세액 계산</t>
    <phoneticPr fontId="3" type="noConversion"/>
  </si>
  <si>
    <t>⑧과소신고납부세액</t>
    <phoneticPr fontId="3" type="noConversion"/>
  </si>
  <si>
    <r>
      <t>발급
거부
(불성실</t>
    </r>
    <r>
      <rPr>
        <sz val="9"/>
        <rFont val="굴림"/>
        <family val="3"/>
        <charset val="129"/>
      </rPr>
      <t>)</t>
    </r>
    <phoneticPr fontId="3" type="noConversion"/>
  </si>
  <si>
    <r>
      <t>7</t>
    </r>
    <r>
      <rPr>
        <sz val="9"/>
        <rFont val="굴림"/>
        <family val="3"/>
        <charset val="129"/>
      </rPr>
      <t>7</t>
    </r>
    <phoneticPr fontId="3" type="noConversion"/>
  </si>
  <si>
    <r>
      <t>(</t>
    </r>
    <r>
      <rPr>
        <sz val="9"/>
        <rFont val="굴림"/>
        <family val="3"/>
        <charset val="129"/>
      </rPr>
      <t xml:space="preserve">      )
</t>
    </r>
    <phoneticPr fontId="3" type="noConversion"/>
  </si>
  <si>
    <r>
      <t>무신고납부세액
'</t>
    </r>
    <r>
      <rPr>
        <sz val="9"/>
        <rFont val="굴림"/>
        <family val="3"/>
        <charset val="129"/>
      </rPr>
      <t>15.1.1.개시</t>
    </r>
    <phoneticPr fontId="3" type="noConversion"/>
  </si>
  <si>
    <t>03</t>
    <phoneticPr fontId="3" type="noConversion"/>
  </si>
  <si>
    <t>72</t>
    <phoneticPr fontId="3" type="noConversion"/>
  </si>
  <si>
    <t>08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</si>
</sst>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_-* #,##0_-;[Red]&quot;△&quot;#,##0_-;;"/>
    <numFmt numFmtId="177" formatCode="??/100"/>
    <numFmt numFmtId="178" formatCode="??/10000"/>
    <numFmt numFmtId="179" formatCode="\(\ #,##0\ \)"/>
    <numFmt numFmtId="180" formatCode="?/100"/>
    <numFmt numFmtId="181" formatCode="?/1000"/>
    <numFmt numFmtId="182" formatCode="#,##0_);[Red]\(#,##0\)"/>
    <numFmt numFmtId="183" formatCode="?/10000"/>
    <numFmt numFmtId="184" formatCode="#,##0&quot;원&quot;"/>
    <numFmt numFmtId="185" formatCode="###\-##\-#####"/>
    <numFmt numFmtId="186" formatCode="&quot;2.5/10000&quot;"/>
    <numFmt numFmtId="187" formatCode="#\ ?/10000"/>
    <numFmt numFmtId="188" formatCode="#\ ??/100"/>
  </numFmts>
  <fonts count="26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6"/>
      <name val="굴림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10"/>
      <name val="굴림"/>
      <family val="3"/>
      <charset val="129"/>
    </font>
    <font>
      <sz val="9"/>
      <name val="굴림"/>
      <family val="3"/>
      <charset val="129"/>
    </font>
    <font>
      <sz val="9"/>
      <color indexed="10"/>
      <name val="MS Gothic"/>
      <family val="3"/>
      <charset val="128"/>
    </font>
    <font>
      <sz val="9"/>
      <color rgb="FFFF0000"/>
      <name val="굴림"/>
      <family val="3"/>
      <charset val="129"/>
    </font>
    <font>
      <sz val="8"/>
      <name val="MS Gothic"/>
      <family val="3"/>
      <charset val="128"/>
    </font>
    <font>
      <sz val="9"/>
      <color theme="1"/>
      <name val="굴림"/>
      <family val="3"/>
      <charset val="129"/>
    </font>
    <font>
      <strike/>
      <sz val="9"/>
      <name val="굴림"/>
      <family val="3"/>
      <charset val="129"/>
    </font>
    <font>
      <sz val="9"/>
      <color indexed="81"/>
      <name val="MS Gothic"/>
      <family val="3"/>
      <charset val="128"/>
    </font>
    <font>
      <strike/>
      <sz val="9"/>
      <color indexed="81"/>
      <name val="굴림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7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46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9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9" fillId="3" borderId="4" xfId="0" applyFont="1" applyFill="1" applyBorder="1">
      <alignment vertical="center"/>
    </xf>
    <xf numFmtId="0" fontId="9" fillId="3" borderId="0" xfId="0" applyFont="1" applyFill="1" applyBorder="1">
      <alignment vertical="center"/>
    </xf>
    <xf numFmtId="0" fontId="9" fillId="3" borderId="5" xfId="0" applyFont="1" applyFill="1" applyBorder="1">
      <alignment vertical="center"/>
    </xf>
    <xf numFmtId="0" fontId="8" fillId="4" borderId="6" xfId="0" applyFont="1" applyFill="1" applyBorder="1" applyAlignment="1">
      <alignment horizontal="left" vertical="center" indent="1"/>
    </xf>
    <xf numFmtId="0" fontId="8" fillId="4" borderId="7" xfId="0" applyFont="1" applyFill="1" applyBorder="1" applyAlignment="1">
      <alignment horizontal="left" vertical="center" indent="1"/>
    </xf>
    <xf numFmtId="0" fontId="8" fillId="4" borderId="8" xfId="0" applyFont="1" applyFill="1" applyBorder="1" applyAlignment="1">
      <alignment horizontal="left" vertical="center" indent="1"/>
    </xf>
    <xf numFmtId="0" fontId="0" fillId="0" borderId="0" xfId="0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8" fillId="0" borderId="13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 wrapText="1"/>
    </xf>
    <xf numFmtId="14" fontId="9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/>
    </xf>
    <xf numFmtId="0" fontId="18" fillId="0" borderId="0" xfId="0" applyFont="1">
      <alignment vertical="center"/>
    </xf>
    <xf numFmtId="0" fontId="0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76" fontId="9" fillId="0" borderId="11" xfId="0" applyNumberFormat="1" applyFont="1" applyBorder="1" applyAlignment="1">
      <alignment horizontal="center" vertical="center"/>
    </xf>
    <xf numFmtId="176" fontId="9" fillId="0" borderId="12" xfId="0" applyNumberFormat="1" applyFont="1" applyBorder="1" applyAlignment="1">
      <alignment horizontal="center" vertical="center"/>
    </xf>
    <xf numFmtId="176" fontId="9" fillId="0" borderId="21" xfId="0" applyNumberFormat="1" applyFont="1" applyBorder="1" applyAlignment="1">
      <alignment horizontal="center" vertical="center"/>
    </xf>
    <xf numFmtId="176" fontId="9" fillId="0" borderId="22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right" vertical="center"/>
    </xf>
    <xf numFmtId="176" fontId="9" fillId="0" borderId="16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/>
    </xf>
    <xf numFmtId="176" fontId="9" fillId="0" borderId="15" xfId="0" applyNumberFormat="1" applyFont="1" applyBorder="1" applyAlignment="1">
      <alignment horizontal="right" vertical="center"/>
    </xf>
    <xf numFmtId="176" fontId="9" fillId="0" borderId="11" xfId="0" applyNumberFormat="1" applyFont="1" applyBorder="1" applyAlignment="1">
      <alignment horizontal="right" vertical="center"/>
    </xf>
    <xf numFmtId="176" fontId="9" fillId="0" borderId="3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176" fontId="9" fillId="0" borderId="11" xfId="0" quotePrefix="1" applyNumberFormat="1" applyFont="1" applyBorder="1" applyAlignment="1">
      <alignment horizontal="right" vertical="center"/>
    </xf>
    <xf numFmtId="176" fontId="9" fillId="0" borderId="12" xfId="0" quotePrefix="1" applyNumberFormat="1" applyFont="1" applyBorder="1" applyAlignment="1">
      <alignment horizontal="right" vertical="center"/>
    </xf>
    <xf numFmtId="176" fontId="9" fillId="0" borderId="21" xfId="0" quotePrefix="1" applyNumberFormat="1" applyFont="1" applyBorder="1" applyAlignment="1">
      <alignment horizontal="right" vertical="center"/>
    </xf>
    <xf numFmtId="176" fontId="9" fillId="0" borderId="22" xfId="0" quotePrefix="1" applyNumberFormat="1" applyFont="1" applyBorder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 wrapText="1"/>
    </xf>
    <xf numFmtId="176" fontId="9" fillId="0" borderId="2" xfId="1" applyFont="1" applyFill="1" applyBorder="1" applyAlignment="1">
      <alignment horizontal="right" vertical="center" shrinkToFit="1"/>
    </xf>
    <xf numFmtId="0" fontId="0" fillId="0" borderId="21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/>
    </xf>
    <xf numFmtId="178" fontId="9" fillId="7" borderId="2" xfId="2" applyNumberFormat="1" applyFont="1" applyFill="1" applyBorder="1" applyAlignment="1">
      <alignment horizontal="center" vertical="center" wrapText="1"/>
    </xf>
    <xf numFmtId="176" fontId="9" fillId="0" borderId="2" xfId="1" applyFont="1" applyFill="1" applyBorder="1">
      <alignment horizontal="right" vertical="center" shrinkToFit="1"/>
    </xf>
    <xf numFmtId="181" fontId="1" fillId="7" borderId="2" xfId="2" applyNumberFormat="1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176" fontId="9" fillId="6" borderId="2" xfId="1" applyFont="1" applyFill="1" applyBorder="1">
      <alignment horizontal="right" vertical="center" shrinkToFit="1"/>
    </xf>
    <xf numFmtId="176" fontId="9" fillId="6" borderId="16" xfId="1" applyFont="1" applyFill="1" applyBorder="1">
      <alignment horizontal="right" vertical="center" shrinkToFit="1"/>
    </xf>
    <xf numFmtId="49" fontId="9" fillId="0" borderId="2" xfId="0" applyNumberFormat="1" applyFont="1" applyFill="1" applyBorder="1" applyAlignment="1">
      <alignment horizontal="center" vertical="center"/>
    </xf>
    <xf numFmtId="177" fontId="9" fillId="7" borderId="2" xfId="2" applyNumberFormat="1" applyFont="1" applyFill="1" applyBorder="1" applyAlignment="1">
      <alignment horizontal="center" vertical="center" wrapText="1"/>
    </xf>
    <xf numFmtId="177" fontId="9" fillId="7" borderId="19" xfId="2" applyNumberFormat="1" applyFont="1" applyFill="1" applyBorder="1" applyAlignment="1">
      <alignment horizontal="center" vertical="center" wrapText="1"/>
    </xf>
    <xf numFmtId="0" fontId="9" fillId="7" borderId="16" xfId="2" applyNumberFormat="1" applyFont="1" applyFill="1" applyBorder="1" applyAlignment="1">
      <alignment horizontal="center" vertical="center" wrapText="1"/>
    </xf>
    <xf numFmtId="0" fontId="9" fillId="7" borderId="17" xfId="2" applyNumberFormat="1" applyFont="1" applyFill="1" applyBorder="1" applyAlignment="1">
      <alignment horizontal="center" vertical="center" wrapText="1"/>
    </xf>
    <xf numFmtId="0" fontId="9" fillId="7" borderId="18" xfId="2" applyNumberFormat="1" applyFont="1" applyFill="1" applyBorder="1" applyAlignment="1">
      <alignment horizontal="center" vertical="center" wrapText="1"/>
    </xf>
    <xf numFmtId="178" fontId="9" fillId="7" borderId="19" xfId="2" applyNumberFormat="1" applyFont="1" applyFill="1" applyBorder="1" applyAlignment="1">
      <alignment horizontal="center" vertical="center" wrapText="1"/>
    </xf>
    <xf numFmtId="182" fontId="9" fillId="0" borderId="16" xfId="0" applyNumberFormat="1" applyFont="1" applyBorder="1" applyAlignment="1">
      <alignment horizontal="right" vertical="center"/>
    </xf>
    <xf numFmtId="182" fontId="9" fillId="0" borderId="17" xfId="0" applyNumberFormat="1" applyFont="1" applyBorder="1" applyAlignment="1">
      <alignment horizontal="right" vertical="center"/>
    </xf>
    <xf numFmtId="182" fontId="9" fillId="0" borderId="18" xfId="0" applyNumberFormat="1" applyFont="1" applyBorder="1" applyAlignment="1">
      <alignment horizontal="right" vertical="center"/>
    </xf>
    <xf numFmtId="0" fontId="0" fillId="0" borderId="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82" fontId="9" fillId="6" borderId="16" xfId="0" applyNumberFormat="1" applyFont="1" applyFill="1" applyBorder="1" applyAlignment="1">
      <alignment horizontal="right" vertical="center"/>
    </xf>
    <xf numFmtId="182" fontId="9" fillId="6" borderId="17" xfId="0" applyNumberFormat="1" applyFont="1" applyFill="1" applyBorder="1" applyAlignment="1">
      <alignment horizontal="right" vertical="center"/>
    </xf>
    <xf numFmtId="182" fontId="9" fillId="6" borderId="18" xfId="0" applyNumberFormat="1" applyFont="1" applyFill="1" applyBorder="1" applyAlignment="1">
      <alignment horizontal="right" vertical="center"/>
    </xf>
    <xf numFmtId="49" fontId="9" fillId="0" borderId="19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6" fillId="3" borderId="0" xfId="3" applyFill="1" applyBorder="1" applyAlignment="1" applyProtection="1">
      <alignment horizontal="left" vertical="center"/>
    </xf>
    <xf numFmtId="0" fontId="2" fillId="0" borderId="31" xfId="2" applyFont="1" applyBorder="1" applyAlignment="1">
      <alignment horizontal="center" vertical="center" wrapText="1"/>
    </xf>
    <xf numFmtId="0" fontId="2" fillId="0" borderId="32" xfId="2" applyFont="1" applyBorder="1" applyAlignment="1">
      <alignment horizontal="center" vertical="center"/>
    </xf>
    <xf numFmtId="0" fontId="9" fillId="0" borderId="26" xfId="2" applyFont="1" applyBorder="1" applyAlignment="1">
      <alignment horizontal="center" vertical="center"/>
    </xf>
    <xf numFmtId="0" fontId="9" fillId="0" borderId="27" xfId="2" applyFont="1" applyBorder="1" applyAlignment="1">
      <alignment horizontal="center" vertical="center"/>
    </xf>
    <xf numFmtId="0" fontId="2" fillId="9" borderId="32" xfId="2" applyFont="1" applyFill="1" applyBorder="1" applyAlignment="1">
      <alignment horizontal="center" vertical="center" wrapText="1"/>
    </xf>
    <xf numFmtId="0" fontId="2" fillId="9" borderId="27" xfId="2" applyFont="1" applyFill="1" applyBorder="1" applyAlignment="1">
      <alignment horizontal="center" vertical="center" wrapText="1"/>
    </xf>
    <xf numFmtId="0" fontId="6" fillId="3" borderId="0" xfId="3" applyFont="1" applyFill="1" applyBorder="1" applyAlignment="1" applyProtection="1">
      <alignment vertical="center"/>
    </xf>
    <xf numFmtId="0" fontId="11" fillId="0" borderId="33" xfId="0" applyFont="1" applyBorder="1" applyAlignment="1">
      <alignment horizontal="left" vertical="center" wrapText="1" indent="1"/>
    </xf>
    <xf numFmtId="0" fontId="11" fillId="0" borderId="9" xfId="0" applyFont="1" applyBorder="1" applyAlignment="1">
      <alignment horizontal="left" vertical="center" wrapText="1" indent="1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182" fontId="9" fillId="0" borderId="11" xfId="0" applyNumberFormat="1" applyFont="1" applyBorder="1" applyAlignment="1">
      <alignment horizontal="right" vertical="center"/>
    </xf>
    <xf numFmtId="182" fontId="9" fillId="0" borderId="12" xfId="0" applyNumberFormat="1" applyFont="1" applyBorder="1" applyAlignment="1">
      <alignment horizontal="right" vertical="center"/>
    </xf>
    <xf numFmtId="182" fontId="9" fillId="0" borderId="20" xfId="0" applyNumberFormat="1" applyFont="1" applyBorder="1" applyAlignment="1">
      <alignment horizontal="right" vertical="center"/>
    </xf>
    <xf numFmtId="177" fontId="9" fillId="8" borderId="2" xfId="2" applyNumberFormat="1" applyFont="1" applyFill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9" borderId="32" xfId="2" applyFont="1" applyFill="1" applyBorder="1" applyAlignment="1">
      <alignment horizontal="center" vertical="center"/>
    </xf>
    <xf numFmtId="0" fontId="2" fillId="9" borderId="34" xfId="2" applyFont="1" applyFill="1" applyBorder="1" applyAlignment="1">
      <alignment horizontal="center" vertical="center"/>
    </xf>
    <xf numFmtId="185" fontId="2" fillId="9" borderId="29" xfId="2" applyNumberFormat="1" applyFont="1" applyFill="1" applyBorder="1" applyAlignment="1">
      <alignment horizontal="center" vertical="center"/>
    </xf>
    <xf numFmtId="185" fontId="2" fillId="9" borderId="35" xfId="2" applyNumberFormat="1" applyFont="1" applyFill="1" applyBorder="1" applyAlignment="1">
      <alignment horizontal="center" vertical="center"/>
    </xf>
    <xf numFmtId="0" fontId="9" fillId="0" borderId="32" xfId="2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9" fillId="0" borderId="24" xfId="2" applyFont="1" applyBorder="1" applyAlignment="1">
      <alignment horizontal="center" vertical="center"/>
    </xf>
    <xf numFmtId="0" fontId="9" fillId="0" borderId="25" xfId="2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187" fontId="9" fillId="8" borderId="19" xfId="2" applyNumberFormat="1" applyFont="1" applyFill="1" applyBorder="1" applyAlignment="1">
      <alignment horizontal="center" vertical="center" wrapText="1"/>
    </xf>
    <xf numFmtId="177" fontId="1" fillId="0" borderId="15" xfId="2" applyNumberFormat="1" applyFont="1" applyBorder="1" applyAlignment="1">
      <alignment horizontal="center" vertical="center" wrapText="1"/>
    </xf>
    <xf numFmtId="181" fontId="9" fillId="7" borderId="2" xfId="2" applyNumberFormat="1" applyFont="1" applyFill="1" applyBorder="1" applyAlignment="1">
      <alignment horizontal="center" vertical="center" wrapText="1"/>
    </xf>
    <xf numFmtId="0" fontId="0" fillId="0" borderId="2" xfId="2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 shrinkToFit="1"/>
    </xf>
    <xf numFmtId="0" fontId="9" fillId="0" borderId="12" xfId="0" applyFont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textRotation="255"/>
    </xf>
    <xf numFmtId="0" fontId="9" fillId="0" borderId="2" xfId="0" applyFont="1" applyBorder="1" applyAlignment="1">
      <alignment horizontal="left" vertical="center" shrinkToFit="1"/>
    </xf>
    <xf numFmtId="0" fontId="9" fillId="0" borderId="12" xfId="0" applyFont="1" applyBorder="1" applyAlignment="1">
      <alignment horizontal="center" vertical="center" textRotation="255" wrapText="1"/>
    </xf>
    <xf numFmtId="0" fontId="9" fillId="0" borderId="20" xfId="0" applyFont="1" applyBorder="1" applyAlignment="1">
      <alignment horizontal="center" vertical="center" textRotation="255" wrapText="1"/>
    </xf>
    <xf numFmtId="0" fontId="9" fillId="0" borderId="0" xfId="0" applyFont="1" applyBorder="1" applyAlignment="1">
      <alignment horizontal="center" vertical="center" textRotation="255" wrapText="1"/>
    </xf>
    <xf numFmtId="0" fontId="9" fillId="0" borderId="28" xfId="0" applyFont="1" applyBorder="1" applyAlignment="1">
      <alignment horizontal="center" vertical="center" textRotation="255" wrapText="1"/>
    </xf>
    <xf numFmtId="0" fontId="9" fillId="0" borderId="22" xfId="0" applyFont="1" applyBorder="1" applyAlignment="1">
      <alignment horizontal="center" vertical="center" textRotation="255" wrapText="1"/>
    </xf>
    <xf numFmtId="0" fontId="9" fillId="0" borderId="23" xfId="0" applyFont="1" applyBorder="1" applyAlignment="1">
      <alignment horizontal="center" vertical="center" textRotation="255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 shrinkToFit="1"/>
    </xf>
    <xf numFmtId="0" fontId="9" fillId="0" borderId="17" xfId="0" applyFont="1" applyBorder="1" applyAlignment="1">
      <alignment horizontal="left" vertical="center" shrinkToFit="1"/>
    </xf>
    <xf numFmtId="0" fontId="9" fillId="0" borderId="18" xfId="0" applyFont="1" applyBorder="1" applyAlignment="1">
      <alignment horizontal="left" vertical="center" shrinkToFit="1"/>
    </xf>
    <xf numFmtId="0" fontId="9" fillId="0" borderId="16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14" fontId="9" fillId="0" borderId="0" xfId="0" applyNumberFormat="1" applyFont="1" applyBorder="1" applyAlignment="1">
      <alignment horizontal="center" vertical="center" wrapText="1"/>
    </xf>
    <xf numFmtId="183" fontId="9" fillId="7" borderId="2" xfId="2" applyNumberFormat="1" applyFont="1" applyFill="1" applyBorder="1" applyAlignment="1">
      <alignment horizontal="center" vertical="center" wrapText="1"/>
    </xf>
    <xf numFmtId="183" fontId="9" fillId="0" borderId="2" xfId="2" applyNumberFormat="1" applyFont="1" applyFill="1" applyBorder="1" applyAlignment="1">
      <alignment horizontal="center" vertical="center" wrapText="1"/>
    </xf>
    <xf numFmtId="180" fontId="9" fillId="0" borderId="2" xfId="0" applyNumberFormat="1" applyFont="1" applyBorder="1" applyAlignment="1">
      <alignment horizontal="center" vertical="center"/>
    </xf>
    <xf numFmtId="177" fontId="1" fillId="0" borderId="2" xfId="2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2" xfId="0" quotePrefix="1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176" fontId="17" fillId="0" borderId="2" xfId="1" applyFont="1" applyFill="1" applyBorder="1">
      <alignment horizontal="right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 shrinkToFit="1"/>
    </xf>
    <xf numFmtId="0" fontId="13" fillId="0" borderId="2" xfId="0" applyFont="1" applyBorder="1" applyAlignment="1">
      <alignment horizontal="left" vertical="center" shrinkToFit="1"/>
    </xf>
    <xf numFmtId="180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shrinkToFit="1"/>
    </xf>
    <xf numFmtId="176" fontId="22" fillId="0" borderId="2" xfId="1" applyFont="1" applyFill="1" applyBorder="1">
      <alignment horizontal="right" vertical="center" shrinkToFit="1"/>
    </xf>
    <xf numFmtId="49" fontId="22" fillId="0" borderId="2" xfId="0" applyNumberFormat="1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 shrinkToFit="1"/>
    </xf>
    <xf numFmtId="0" fontId="20" fillId="0" borderId="12" xfId="0" applyFont="1" applyBorder="1" applyAlignment="1">
      <alignment horizontal="center" vertical="center" shrinkToFit="1"/>
    </xf>
    <xf numFmtId="0" fontId="20" fillId="0" borderId="21" xfId="0" applyFont="1" applyBorder="1" applyAlignment="1">
      <alignment horizontal="center" vertical="center" shrinkToFit="1"/>
    </xf>
    <xf numFmtId="0" fontId="20" fillId="0" borderId="22" xfId="0" applyFont="1" applyBorder="1" applyAlignment="1">
      <alignment horizontal="center" vertical="center" shrinkToFit="1"/>
    </xf>
    <xf numFmtId="187" fontId="20" fillId="7" borderId="2" xfId="2" applyNumberFormat="1" applyFont="1" applyFill="1" applyBorder="1" applyAlignment="1">
      <alignment horizontal="center" vertical="center" wrapText="1"/>
    </xf>
    <xf numFmtId="187" fontId="20" fillId="0" borderId="15" xfId="2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76" fontId="0" fillId="0" borderId="15" xfId="0" applyNumberFormat="1" applyFont="1" applyBorder="1" applyAlignment="1">
      <alignment horizontal="right" vertical="center"/>
    </xf>
    <xf numFmtId="0" fontId="0" fillId="0" borderId="14" xfId="0" applyFont="1" applyBorder="1" applyAlignment="1">
      <alignment horizontal="center" vertical="center" wrapText="1"/>
    </xf>
    <xf numFmtId="176" fontId="0" fillId="0" borderId="11" xfId="0" applyNumberFormat="1" applyFont="1" applyBorder="1" applyAlignment="1">
      <alignment horizontal="center" vertical="center"/>
    </xf>
    <xf numFmtId="176" fontId="0" fillId="0" borderId="12" xfId="0" applyNumberFormat="1" applyFont="1" applyBorder="1" applyAlignment="1">
      <alignment horizontal="center" vertical="center"/>
    </xf>
    <xf numFmtId="176" fontId="0" fillId="0" borderId="20" xfId="0" applyNumberFormat="1" applyFont="1" applyBorder="1" applyAlignment="1">
      <alignment horizontal="center" vertical="center"/>
    </xf>
    <xf numFmtId="176" fontId="0" fillId="0" borderId="21" xfId="0" applyNumberFormat="1" applyFont="1" applyBorder="1" applyAlignment="1">
      <alignment horizontal="center" vertical="center"/>
    </xf>
    <xf numFmtId="176" fontId="0" fillId="0" borderId="22" xfId="0" applyNumberFormat="1" applyFont="1" applyBorder="1" applyAlignment="1">
      <alignment horizontal="center" vertical="center"/>
    </xf>
    <xf numFmtId="176" fontId="0" fillId="0" borderId="23" xfId="0" applyNumberFormat="1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 wrapText="1"/>
    </xf>
    <xf numFmtId="14" fontId="0" fillId="0" borderId="19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right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176" fontId="0" fillId="0" borderId="11" xfId="0" applyNumberFormat="1" applyFont="1" applyBorder="1" applyAlignment="1">
      <alignment horizontal="right" vertical="center" wrapText="1"/>
    </xf>
    <xf numFmtId="176" fontId="0" fillId="0" borderId="12" xfId="0" applyNumberFormat="1" applyFont="1" applyBorder="1" applyAlignment="1">
      <alignment horizontal="right" vertical="center" wrapText="1"/>
    </xf>
    <xf numFmtId="176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176" fontId="0" fillId="0" borderId="21" xfId="0" applyNumberFormat="1" applyFont="1" applyBorder="1" applyAlignment="1">
      <alignment horizontal="right" vertical="center" wrapText="1"/>
    </xf>
    <xf numFmtId="176" fontId="0" fillId="0" borderId="22" xfId="0" applyNumberFormat="1" applyFont="1" applyBorder="1" applyAlignment="1">
      <alignment horizontal="right" vertical="center" wrapText="1"/>
    </xf>
    <xf numFmtId="176" fontId="0" fillId="0" borderId="23" xfId="0" applyNumberFormat="1" applyFont="1" applyBorder="1" applyAlignment="1">
      <alignment horizontal="right" vertical="center" wrapText="1"/>
    </xf>
    <xf numFmtId="0" fontId="0" fillId="0" borderId="1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0" fillId="0" borderId="0" xfId="0" applyFont="1" applyBorder="1">
      <alignment vertical="center"/>
    </xf>
    <xf numFmtId="176" fontId="0" fillId="0" borderId="16" xfId="1" applyFont="1" applyFill="1" applyBorder="1" applyAlignment="1">
      <alignment horizontal="right" vertical="center" shrinkToFit="1"/>
    </xf>
    <xf numFmtId="176" fontId="0" fillId="0" borderId="17" xfId="1" applyFont="1" applyFill="1" applyBorder="1" applyAlignment="1">
      <alignment horizontal="right" vertical="center" shrinkToFit="1"/>
    </xf>
    <xf numFmtId="176" fontId="0" fillId="0" borderId="18" xfId="1" applyFont="1" applyFill="1" applyBorder="1" applyAlignment="1">
      <alignment horizontal="right" vertical="center" shrinkToFit="1"/>
    </xf>
    <xf numFmtId="176" fontId="0" fillId="6" borderId="16" xfId="1" applyFont="1" applyFill="1" applyBorder="1" applyAlignment="1">
      <alignment horizontal="right" vertical="center" shrinkToFit="1"/>
    </xf>
    <xf numFmtId="176" fontId="0" fillId="6" borderId="17" xfId="1" applyFont="1" applyFill="1" applyBorder="1" applyAlignment="1">
      <alignment horizontal="right" vertical="center" shrinkToFit="1"/>
    </xf>
    <xf numFmtId="176" fontId="0" fillId="6" borderId="18" xfId="1" applyFont="1" applyFill="1" applyBorder="1" applyAlignment="1">
      <alignment horizontal="right" vertical="center" shrinkToFit="1"/>
    </xf>
    <xf numFmtId="176" fontId="0" fillId="0" borderId="2" xfId="1" applyFont="1" applyFill="1" applyBorder="1" applyAlignment="1">
      <alignment horizontal="right" vertical="center" shrinkToFit="1"/>
    </xf>
    <xf numFmtId="0" fontId="0" fillId="0" borderId="2" xfId="0" applyFont="1" applyBorder="1" applyAlignment="1">
      <alignment horizontal="right" vertical="center"/>
    </xf>
    <xf numFmtId="176" fontId="0" fillId="6" borderId="16" xfId="1" applyFont="1" applyFill="1" applyBorder="1" applyAlignment="1">
      <alignment horizontal="center" vertical="center" shrinkToFit="1"/>
    </xf>
    <xf numFmtId="176" fontId="0" fillId="6" borderId="17" xfId="1" applyFont="1" applyFill="1" applyBorder="1" applyAlignment="1">
      <alignment horizontal="center" vertical="center" shrinkToFit="1"/>
    </xf>
    <xf numFmtId="176" fontId="0" fillId="6" borderId="18" xfId="1" applyFont="1" applyFill="1" applyBorder="1" applyAlignment="1">
      <alignment horizontal="center" vertical="center" shrinkToFit="1"/>
    </xf>
    <xf numFmtId="176" fontId="0" fillId="6" borderId="2" xfId="1" applyFont="1" applyFill="1" applyBorder="1" applyAlignment="1">
      <alignment horizontal="right" vertical="center" shrinkToFi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176" fontId="0" fillId="5" borderId="16" xfId="1" applyFont="1" applyFill="1" applyBorder="1" applyAlignment="1">
      <alignment horizontal="right" vertical="center" shrinkToFit="1"/>
    </xf>
    <xf numFmtId="176" fontId="0" fillId="5" borderId="17" xfId="1" applyFont="1" applyFill="1" applyBorder="1" applyAlignment="1">
      <alignment horizontal="right" vertical="center" shrinkToFit="1"/>
    </xf>
    <xf numFmtId="176" fontId="0" fillId="5" borderId="18" xfId="1" applyFont="1" applyFill="1" applyBorder="1" applyAlignment="1">
      <alignment horizontal="right" vertical="center" shrinkToFit="1"/>
    </xf>
    <xf numFmtId="176" fontId="0" fillId="5" borderId="2" xfId="1" applyFont="1" applyFill="1" applyBorder="1" applyAlignment="1">
      <alignment horizontal="right" vertical="center" shrinkToFit="1"/>
    </xf>
    <xf numFmtId="0" fontId="0" fillId="5" borderId="2" xfId="0" applyFont="1" applyFill="1" applyBorder="1" applyAlignment="1">
      <alignment horizontal="right" vertical="center"/>
    </xf>
    <xf numFmtId="0" fontId="0" fillId="0" borderId="30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176" fontId="0" fillId="0" borderId="24" xfId="1" applyFont="1" applyFill="1" applyBorder="1" applyAlignment="1">
      <alignment horizontal="right" vertical="center" shrinkToFit="1"/>
    </xf>
    <xf numFmtId="176" fontId="0" fillId="0" borderId="25" xfId="1" applyFont="1" applyFill="1" applyBorder="1" applyAlignment="1">
      <alignment horizontal="right" vertical="center" shrinkToFit="1"/>
    </xf>
    <xf numFmtId="176" fontId="0" fillId="0" borderId="26" xfId="1" applyFont="1" applyFill="1" applyBorder="1" applyAlignment="1">
      <alignment horizontal="right" vertical="center" shrinkToFit="1"/>
    </xf>
    <xf numFmtId="176" fontId="0" fillId="6" borderId="24" xfId="1" applyFont="1" applyFill="1" applyBorder="1" applyAlignment="1">
      <alignment horizontal="right" vertical="center" shrinkToFit="1"/>
    </xf>
    <xf numFmtId="176" fontId="0" fillId="6" borderId="25" xfId="1" applyFont="1" applyFill="1" applyBorder="1" applyAlignment="1">
      <alignment horizontal="right" vertical="center" shrinkToFit="1"/>
    </xf>
    <xf numFmtId="176" fontId="0" fillId="6" borderId="26" xfId="1" applyFont="1" applyFill="1" applyBorder="1" applyAlignment="1">
      <alignment horizontal="right" vertical="center" shrinkToFit="1"/>
    </xf>
    <xf numFmtId="176" fontId="0" fillId="0" borderId="27" xfId="1" applyFont="1" applyFill="1" applyBorder="1" applyAlignment="1">
      <alignment horizontal="right" vertical="center" shrinkToFit="1"/>
    </xf>
    <xf numFmtId="0" fontId="0" fillId="0" borderId="27" xfId="0" applyFont="1" applyBorder="1" applyAlignment="1">
      <alignment horizontal="right" vertical="center"/>
    </xf>
    <xf numFmtId="176" fontId="0" fillId="6" borderId="24" xfId="1" applyFont="1" applyFill="1" applyBorder="1" applyAlignment="1">
      <alignment horizontal="center" vertical="center" shrinkToFit="1"/>
    </xf>
    <xf numFmtId="176" fontId="0" fillId="6" borderId="25" xfId="1" applyFont="1" applyFill="1" applyBorder="1" applyAlignment="1">
      <alignment horizontal="center" vertical="center" shrinkToFit="1"/>
    </xf>
    <xf numFmtId="176" fontId="0" fillId="6" borderId="26" xfId="1" applyFont="1" applyFill="1" applyBorder="1" applyAlignment="1">
      <alignment horizontal="center" vertical="center" shrinkToFit="1"/>
    </xf>
    <xf numFmtId="176" fontId="0" fillId="6" borderId="27" xfId="1" applyFont="1" applyFill="1" applyBorder="1" applyAlignment="1">
      <alignment horizontal="right" vertical="center" shrinkToFit="1"/>
    </xf>
    <xf numFmtId="176" fontId="0" fillId="6" borderId="2" xfId="1" applyFont="1" applyFill="1" applyBorder="1">
      <alignment horizontal="right" vertical="center" shrinkToFit="1"/>
    </xf>
    <xf numFmtId="0" fontId="0" fillId="0" borderId="0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 textRotation="255" wrapText="1"/>
    </xf>
    <xf numFmtId="0" fontId="0" fillId="0" borderId="20" xfId="0" applyFont="1" applyBorder="1" applyAlignment="1">
      <alignment horizontal="center" vertical="center" textRotation="255" wrapText="1"/>
    </xf>
    <xf numFmtId="0" fontId="0" fillId="0" borderId="2" xfId="0" applyFont="1" applyBorder="1" applyAlignment="1">
      <alignment horizontal="left" vertical="center" shrinkToFit="1"/>
    </xf>
    <xf numFmtId="176" fontId="0" fillId="0" borderId="2" xfId="1" applyFont="1" applyFill="1" applyBorder="1">
      <alignment horizontal="right" vertical="center" shrinkToFit="1"/>
    </xf>
    <xf numFmtId="0" fontId="0" fillId="0" borderId="0" xfId="0" applyFont="1" applyBorder="1" applyAlignment="1">
      <alignment horizontal="right" vertical="center"/>
    </xf>
    <xf numFmtId="14" fontId="0" fillId="0" borderId="0" xfId="0" applyNumberFormat="1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textRotation="255" wrapText="1"/>
    </xf>
    <xf numFmtId="181" fontId="0" fillId="0" borderId="2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textRotation="255" wrapText="1"/>
    </xf>
    <xf numFmtId="0" fontId="0" fillId="0" borderId="23" xfId="0" applyFont="1" applyBorder="1" applyAlignment="1">
      <alignment horizontal="center" vertical="center" textRotation="255" wrapText="1"/>
    </xf>
    <xf numFmtId="176" fontId="0" fillId="5" borderId="2" xfId="1" applyFont="1" applyFill="1" applyBorder="1">
      <alignment horizontal="right" vertical="center" shrinkToFit="1"/>
    </xf>
    <xf numFmtId="181" fontId="0" fillId="5" borderId="2" xfId="0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184" fontId="0" fillId="0" borderId="2" xfId="0" applyNumberFormat="1" applyFont="1" applyBorder="1" applyAlignment="1">
      <alignment horizontal="center" vertical="center"/>
    </xf>
    <xf numFmtId="179" fontId="0" fillId="0" borderId="11" xfId="1" applyNumberFormat="1" applyFont="1" applyFill="1" applyBorder="1" applyAlignment="1">
      <alignment horizontal="center" vertical="center"/>
    </xf>
    <xf numFmtId="179" fontId="0" fillId="0" borderId="12" xfId="1" applyNumberFormat="1" applyFont="1" applyFill="1" applyBorder="1" applyAlignment="1">
      <alignment horizontal="center" vertical="center"/>
    </xf>
    <xf numFmtId="179" fontId="0" fillId="0" borderId="20" xfId="1" applyNumberFormat="1" applyFont="1" applyFill="1" applyBorder="1" applyAlignment="1">
      <alignment horizontal="center" vertical="center"/>
    </xf>
    <xf numFmtId="181" fontId="0" fillId="7" borderId="11" xfId="0" applyNumberFormat="1" applyFont="1" applyFill="1" applyBorder="1" applyAlignment="1">
      <alignment horizontal="center" vertical="center"/>
    </xf>
    <xf numFmtId="181" fontId="0" fillId="7" borderId="12" xfId="0" applyNumberFormat="1" applyFont="1" applyFill="1" applyBorder="1" applyAlignment="1">
      <alignment horizontal="center" vertical="center"/>
    </xf>
    <xf numFmtId="181" fontId="0" fillId="7" borderId="20" xfId="0" applyNumberFormat="1" applyFont="1" applyFill="1" applyBorder="1" applyAlignment="1">
      <alignment horizontal="center" vertical="center"/>
    </xf>
    <xf numFmtId="49" fontId="0" fillId="0" borderId="11" xfId="0" applyNumberFormat="1" applyFont="1" applyBorder="1" applyAlignment="1">
      <alignment horizontal="center" vertical="center"/>
    </xf>
    <xf numFmtId="49" fontId="0" fillId="0" borderId="20" xfId="0" applyNumberFormat="1" applyFont="1" applyBorder="1" applyAlignment="1">
      <alignment horizontal="center" vertical="center"/>
    </xf>
    <xf numFmtId="176" fontId="0" fillId="6" borderId="11" xfId="1" applyFont="1" applyFill="1" applyBorder="1" applyAlignment="1">
      <alignment horizontal="right" vertical="center" shrinkToFit="1"/>
    </xf>
    <xf numFmtId="176" fontId="0" fillId="6" borderId="12" xfId="1" applyFont="1" applyFill="1" applyBorder="1" applyAlignment="1">
      <alignment horizontal="right" vertical="center" shrinkToFit="1"/>
    </xf>
    <xf numFmtId="176" fontId="0" fillId="6" borderId="20" xfId="1" applyFont="1" applyFill="1" applyBorder="1" applyAlignment="1">
      <alignment horizontal="right" vertical="center" shrinkToFit="1"/>
    </xf>
    <xf numFmtId="176" fontId="0" fillId="0" borderId="19" xfId="1" applyFont="1" applyFill="1" applyBorder="1">
      <alignment horizontal="right" vertical="center" shrinkToFit="1"/>
    </xf>
    <xf numFmtId="181" fontId="0" fillId="7" borderId="21" xfId="0" applyNumberFormat="1" applyFont="1" applyFill="1" applyBorder="1" applyAlignment="1">
      <alignment horizontal="center" vertical="center"/>
    </xf>
    <xf numFmtId="181" fontId="0" fillId="7" borderId="22" xfId="0" applyNumberFormat="1" applyFont="1" applyFill="1" applyBorder="1" applyAlignment="1">
      <alignment horizontal="center" vertical="center"/>
    </xf>
    <xf numFmtId="181" fontId="0" fillId="7" borderId="23" xfId="0" applyNumberFormat="1" applyFont="1" applyFill="1" applyBorder="1" applyAlignment="1">
      <alignment horizontal="center" vertical="center"/>
    </xf>
    <xf numFmtId="49" fontId="0" fillId="0" borderId="21" xfId="0" applyNumberFormat="1" applyFont="1" applyBorder="1" applyAlignment="1">
      <alignment horizontal="center" vertical="center"/>
    </xf>
    <xf numFmtId="49" fontId="0" fillId="0" borderId="23" xfId="0" applyNumberFormat="1" applyFont="1" applyBorder="1" applyAlignment="1">
      <alignment horizontal="center" vertical="center"/>
    </xf>
    <xf numFmtId="176" fontId="0" fillId="6" borderId="21" xfId="1" applyFont="1" applyFill="1" applyBorder="1" applyAlignment="1">
      <alignment horizontal="right" vertical="center" shrinkToFit="1"/>
    </xf>
    <xf numFmtId="176" fontId="0" fillId="6" borderId="22" xfId="1" applyFont="1" applyFill="1" applyBorder="1" applyAlignment="1">
      <alignment horizontal="right" vertical="center" shrinkToFit="1"/>
    </xf>
    <xf numFmtId="176" fontId="0" fillId="6" borderId="23" xfId="1" applyFont="1" applyFill="1" applyBorder="1" applyAlignment="1">
      <alignment horizontal="right" vertical="center" shrinkToFit="1"/>
    </xf>
    <xf numFmtId="188" fontId="0" fillId="7" borderId="11" xfId="0" applyNumberFormat="1" applyFont="1" applyFill="1" applyBorder="1" applyAlignment="1">
      <alignment horizontal="center" vertical="center"/>
    </xf>
    <xf numFmtId="188" fontId="0" fillId="7" borderId="12" xfId="0" applyNumberFormat="1" applyFont="1" applyFill="1" applyBorder="1" applyAlignment="1">
      <alignment horizontal="center" vertical="center"/>
    </xf>
    <xf numFmtId="188" fontId="0" fillId="7" borderId="20" xfId="0" applyNumberFormat="1" applyFont="1" applyFill="1" applyBorder="1" applyAlignment="1">
      <alignment horizontal="center" vertical="center"/>
    </xf>
    <xf numFmtId="188" fontId="0" fillId="7" borderId="21" xfId="0" applyNumberFormat="1" applyFont="1" applyFill="1" applyBorder="1" applyAlignment="1">
      <alignment horizontal="center" vertical="center"/>
    </xf>
    <xf numFmtId="188" fontId="0" fillId="7" borderId="22" xfId="0" applyNumberFormat="1" applyFont="1" applyFill="1" applyBorder="1" applyAlignment="1">
      <alignment horizontal="center" vertical="center"/>
    </xf>
    <xf numFmtId="188" fontId="0" fillId="7" borderId="23" xfId="0" applyNumberFormat="1" applyFont="1" applyFill="1" applyBorder="1" applyAlignment="1">
      <alignment horizontal="center" vertical="center"/>
    </xf>
    <xf numFmtId="0" fontId="0" fillId="7" borderId="2" xfId="0" applyNumberFormat="1" applyFont="1" applyFill="1" applyBorder="1" applyAlignment="1">
      <alignment horizontal="center" vertical="center"/>
    </xf>
    <xf numFmtId="183" fontId="0" fillId="7" borderId="2" xfId="0" applyNumberFormat="1" applyFont="1" applyFill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0" fillId="5" borderId="11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0" fillId="5" borderId="20" xfId="0" applyFont="1" applyFill="1" applyBorder="1" applyAlignment="1">
      <alignment horizontal="center" vertical="center"/>
    </xf>
    <xf numFmtId="176" fontId="0" fillId="8" borderId="16" xfId="1" applyFont="1" applyFill="1" applyBorder="1" applyAlignment="1">
      <alignment horizontal="center" vertical="center" shrinkToFit="1"/>
    </xf>
    <xf numFmtId="176" fontId="0" fillId="8" borderId="17" xfId="1" applyFont="1" applyFill="1" applyBorder="1" applyAlignment="1">
      <alignment horizontal="center" vertical="center" shrinkToFit="1"/>
    </xf>
    <xf numFmtId="176" fontId="0" fillId="8" borderId="18" xfId="1" applyFont="1" applyFill="1" applyBorder="1" applyAlignment="1">
      <alignment horizontal="center" vertical="center" shrinkToFit="1"/>
    </xf>
    <xf numFmtId="176" fontId="0" fillId="8" borderId="21" xfId="1" applyFont="1" applyFill="1" applyBorder="1" applyAlignment="1">
      <alignment horizontal="center" vertical="center" shrinkToFit="1"/>
    </xf>
    <xf numFmtId="176" fontId="0" fillId="8" borderId="22" xfId="1" applyFont="1" applyFill="1" applyBorder="1" applyAlignment="1">
      <alignment horizontal="center" vertical="center" shrinkToFit="1"/>
    </xf>
    <xf numFmtId="176" fontId="0" fillId="8" borderId="23" xfId="1" applyFont="1" applyFill="1" applyBorder="1" applyAlignment="1">
      <alignment horizontal="center" vertical="center" shrinkToFit="1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5" borderId="27" xfId="0" applyFont="1" applyFill="1" applyBorder="1" applyAlignment="1">
      <alignment horizontal="center" vertical="center"/>
    </xf>
    <xf numFmtId="0" fontId="0" fillId="5" borderId="29" xfId="0" applyFont="1" applyFill="1" applyBorder="1" applyAlignment="1">
      <alignment horizontal="center" vertical="center"/>
    </xf>
    <xf numFmtId="49" fontId="0" fillId="0" borderId="27" xfId="0" applyNumberFormat="1" applyFont="1" applyBorder="1" applyAlignment="1">
      <alignment horizontal="center" vertical="center"/>
    </xf>
    <xf numFmtId="176" fontId="0" fillId="6" borderId="27" xfId="1" applyFont="1" applyFill="1" applyBorder="1">
      <alignment horizontal="right" vertical="center" shrinkToFit="1"/>
    </xf>
    <xf numFmtId="182" fontId="0" fillId="0" borderId="16" xfId="0" applyNumberFormat="1" applyFont="1" applyBorder="1" applyAlignment="1">
      <alignment horizontal="right" vertical="center"/>
    </xf>
    <xf numFmtId="182" fontId="0" fillId="0" borderId="17" xfId="0" applyNumberFormat="1" applyFont="1" applyBorder="1" applyAlignment="1">
      <alignment horizontal="right" vertical="center"/>
    </xf>
    <xf numFmtId="182" fontId="0" fillId="0" borderId="18" xfId="0" applyNumberFormat="1" applyFont="1" applyBorder="1" applyAlignment="1">
      <alignment horizontal="right" vertical="center"/>
    </xf>
    <xf numFmtId="177" fontId="0" fillId="7" borderId="2" xfId="2" applyNumberFormat="1" applyFont="1" applyFill="1" applyBorder="1" applyAlignment="1">
      <alignment horizontal="center" vertical="center" wrapText="1"/>
    </xf>
    <xf numFmtId="0" fontId="0" fillId="7" borderId="16" xfId="2" applyNumberFormat="1" applyFont="1" applyFill="1" applyBorder="1" applyAlignment="1">
      <alignment horizontal="center" vertical="center" wrapText="1"/>
    </xf>
    <xf numFmtId="0" fontId="0" fillId="7" borderId="17" xfId="2" applyNumberFormat="1" applyFont="1" applyFill="1" applyBorder="1" applyAlignment="1">
      <alignment horizontal="center" vertical="center" wrapText="1"/>
    </xf>
    <xf numFmtId="0" fontId="0" fillId="7" borderId="18" xfId="2" applyNumberFormat="1" applyFont="1" applyFill="1" applyBorder="1" applyAlignment="1">
      <alignment horizontal="center" vertical="center" wrapText="1"/>
    </xf>
    <xf numFmtId="177" fontId="0" fillId="7" borderId="19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16" xfId="2" applyFont="1" applyBorder="1" applyAlignment="1">
      <alignment horizontal="center" vertical="center" wrapText="1"/>
    </xf>
    <xf numFmtId="0" fontId="23" fillId="0" borderId="17" xfId="2" applyFont="1" applyBorder="1" applyAlignment="1">
      <alignment horizontal="center" vertical="center" wrapText="1"/>
    </xf>
    <xf numFmtId="0" fontId="23" fillId="0" borderId="18" xfId="2" applyFont="1" applyBorder="1" applyAlignment="1">
      <alignment horizontal="center" vertical="center" wrapText="1"/>
    </xf>
    <xf numFmtId="182" fontId="23" fillId="0" borderId="16" xfId="0" applyNumberFormat="1" applyFont="1" applyBorder="1" applyAlignment="1">
      <alignment horizontal="right" vertical="center"/>
    </xf>
    <xf numFmtId="182" fontId="23" fillId="0" borderId="17" xfId="0" applyNumberFormat="1" applyFont="1" applyBorder="1" applyAlignment="1">
      <alignment horizontal="right" vertical="center"/>
    </xf>
    <xf numFmtId="182" fontId="23" fillId="0" borderId="18" xfId="0" applyNumberFormat="1" applyFont="1" applyBorder="1" applyAlignment="1">
      <alignment horizontal="right" vertical="center"/>
    </xf>
    <xf numFmtId="177" fontId="23" fillId="8" borderId="16" xfId="2" applyNumberFormat="1" applyFont="1" applyFill="1" applyBorder="1" applyAlignment="1">
      <alignment horizontal="center" vertical="center" wrapText="1"/>
    </xf>
    <xf numFmtId="177" fontId="23" fillId="8" borderId="17" xfId="2" applyNumberFormat="1" applyFont="1" applyFill="1" applyBorder="1" applyAlignment="1">
      <alignment horizontal="center" vertical="center" wrapText="1"/>
    </xf>
    <xf numFmtId="177" fontId="23" fillId="8" borderId="18" xfId="2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0" fillId="0" borderId="16" xfId="2" applyFont="1" applyBorder="1" applyAlignment="1">
      <alignment horizontal="center" vertical="center" wrapText="1"/>
    </xf>
    <xf numFmtId="0" fontId="0" fillId="0" borderId="17" xfId="2" applyFont="1" applyBorder="1" applyAlignment="1">
      <alignment horizontal="center" vertical="center" wrapText="1"/>
    </xf>
    <xf numFmtId="0" fontId="0" fillId="0" borderId="18" xfId="2" applyFont="1" applyBorder="1" applyAlignment="1">
      <alignment horizontal="center" vertical="center" wrapText="1"/>
    </xf>
    <xf numFmtId="176" fontId="0" fillId="0" borderId="19" xfId="1" applyFont="1" applyFill="1" applyBorder="1" applyAlignment="1">
      <alignment horizontal="right" vertical="center" shrinkToFit="1"/>
    </xf>
    <xf numFmtId="176" fontId="0" fillId="0" borderId="11" xfId="1" applyFont="1" applyFill="1" applyBorder="1" applyAlignment="1">
      <alignment horizontal="center" vertical="center" shrinkToFit="1"/>
    </xf>
    <xf numFmtId="176" fontId="0" fillId="0" borderId="12" xfId="1" applyFont="1" applyFill="1" applyBorder="1" applyAlignment="1">
      <alignment horizontal="center" vertical="center" shrinkToFit="1"/>
    </xf>
    <xf numFmtId="176" fontId="0" fillId="0" borderId="20" xfId="1" applyFont="1" applyFill="1" applyBorder="1" applyAlignment="1">
      <alignment horizontal="center" vertical="center" shrinkToFit="1"/>
    </xf>
    <xf numFmtId="176" fontId="0" fillId="0" borderId="21" xfId="1" applyFont="1" applyFill="1" applyBorder="1" applyAlignment="1">
      <alignment horizontal="center" vertical="center" shrinkToFit="1"/>
    </xf>
    <xf numFmtId="176" fontId="0" fillId="0" borderId="22" xfId="1" applyFont="1" applyFill="1" applyBorder="1" applyAlignment="1">
      <alignment horizontal="center" vertical="center" shrinkToFit="1"/>
    </xf>
    <xf numFmtId="176" fontId="0" fillId="0" borderId="23" xfId="1" applyFont="1" applyFill="1" applyBorder="1" applyAlignment="1">
      <alignment horizontal="center" vertical="center" shrinkToFit="1"/>
    </xf>
    <xf numFmtId="178" fontId="1" fillId="7" borderId="19" xfId="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182" fontId="1" fillId="6" borderId="16" xfId="0" applyNumberFormat="1" applyFont="1" applyFill="1" applyBorder="1" applyAlignment="1">
      <alignment horizontal="right" vertical="center"/>
    </xf>
    <xf numFmtId="182" fontId="1" fillId="6" borderId="17" xfId="0" applyNumberFormat="1" applyFont="1" applyFill="1" applyBorder="1" applyAlignment="1">
      <alignment horizontal="right" vertical="center"/>
    </xf>
    <xf numFmtId="182" fontId="1" fillId="6" borderId="18" xfId="0" applyNumberFormat="1" applyFont="1" applyFill="1" applyBorder="1" applyAlignment="1">
      <alignment horizontal="right" vertical="center"/>
    </xf>
    <xf numFmtId="176" fontId="1" fillId="0" borderId="2" xfId="1" applyFont="1" applyFill="1" applyBorder="1" applyAlignment="1">
      <alignment horizontal="right" vertical="center" shrinkToFit="1"/>
    </xf>
    <xf numFmtId="177" fontId="1" fillId="8" borderId="19" xfId="2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/>
    </xf>
    <xf numFmtId="176" fontId="1" fillId="6" borderId="2" xfId="1" applyFont="1" applyFill="1" applyBorder="1">
      <alignment horizontal="right" vertical="center" shrinkToFit="1"/>
    </xf>
    <xf numFmtId="176" fontId="1" fillId="6" borderId="16" xfId="1" applyFont="1" applyFill="1" applyBorder="1">
      <alignment horizontal="right" vertical="center" shrinkToFit="1"/>
    </xf>
    <xf numFmtId="0" fontId="1" fillId="0" borderId="0" xfId="0" applyFont="1">
      <alignment vertical="center"/>
    </xf>
    <xf numFmtId="177" fontId="1" fillId="8" borderId="16" xfId="2" applyNumberFormat="1" applyFont="1" applyFill="1" applyBorder="1" applyAlignment="1">
      <alignment horizontal="center" vertical="center" wrapText="1"/>
    </xf>
    <xf numFmtId="0" fontId="1" fillId="8" borderId="17" xfId="0" applyFont="1" applyFill="1" applyBorder="1">
      <alignment vertical="center"/>
    </xf>
    <xf numFmtId="0" fontId="1" fillId="8" borderId="18" xfId="0" applyFont="1" applyFill="1" applyBorder="1">
      <alignment vertical="center"/>
    </xf>
    <xf numFmtId="49" fontId="1" fillId="0" borderId="2" xfId="2" applyNumberFormat="1" applyFont="1" applyBorder="1" applyAlignment="1">
      <alignment horizontal="center" vertical="center"/>
    </xf>
    <xf numFmtId="177" fontId="1" fillId="8" borderId="2" xfId="2" applyNumberFormat="1" applyFont="1" applyFill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 wrapText="1"/>
    </xf>
    <xf numFmtId="178" fontId="1" fillId="8" borderId="19" xfId="2" applyNumberFormat="1" applyFont="1" applyFill="1" applyBorder="1" applyAlignment="1">
      <alignment horizontal="center" vertical="center" wrapText="1"/>
    </xf>
    <xf numFmtId="177" fontId="23" fillId="8" borderId="19" xfId="2" applyNumberFormat="1" applyFont="1" applyFill="1" applyBorder="1" applyAlignment="1">
      <alignment horizontal="center" vertical="center" wrapText="1"/>
    </xf>
    <xf numFmtId="49" fontId="23" fillId="0" borderId="2" xfId="2" applyNumberFormat="1" applyFont="1" applyFill="1" applyBorder="1" applyAlignment="1">
      <alignment horizontal="center" vertical="center"/>
    </xf>
    <xf numFmtId="177" fontId="23" fillId="8" borderId="2" xfId="2" applyNumberFormat="1" applyFont="1" applyFill="1" applyBorder="1" applyAlignment="1">
      <alignment horizontal="center" vertical="center" wrapText="1"/>
    </xf>
    <xf numFmtId="49" fontId="23" fillId="0" borderId="16" xfId="2" applyNumberFormat="1" applyFont="1" applyBorder="1" applyAlignment="1">
      <alignment horizontal="center" vertical="center" wrapText="1"/>
    </xf>
    <xf numFmtId="49" fontId="23" fillId="0" borderId="18" xfId="2" applyNumberFormat="1" applyFont="1" applyBorder="1" applyAlignment="1">
      <alignment horizontal="center" vertical="center" wrapText="1"/>
    </xf>
    <xf numFmtId="0" fontId="1" fillId="0" borderId="16" xfId="2" applyFont="1" applyBorder="1" applyAlignment="1">
      <alignment horizontal="center" vertical="center" wrapText="1"/>
    </xf>
    <xf numFmtId="0" fontId="1" fillId="0" borderId="17" xfId="2" applyFont="1" applyBorder="1" applyAlignment="1">
      <alignment horizontal="center" vertical="center" wrapText="1"/>
    </xf>
    <xf numFmtId="0" fontId="1" fillId="0" borderId="18" xfId="2" applyFont="1" applyBorder="1" applyAlignment="1">
      <alignment horizontal="center" vertical="center" wrapText="1"/>
    </xf>
    <xf numFmtId="179" fontId="1" fillId="0" borderId="11" xfId="1" applyNumberFormat="1" applyFont="1" applyFill="1" applyBorder="1" applyAlignment="1">
      <alignment horizontal="center" vertical="center"/>
    </xf>
    <xf numFmtId="179" fontId="1" fillId="0" borderId="12" xfId="1" applyNumberFormat="1" applyFont="1" applyFill="1" applyBorder="1" applyAlignment="1">
      <alignment horizontal="center" vertical="center"/>
    </xf>
    <xf numFmtId="179" fontId="1" fillId="0" borderId="20" xfId="1" applyNumberFormat="1" applyFont="1" applyFill="1" applyBorder="1" applyAlignment="1">
      <alignment horizontal="center" vertical="center"/>
    </xf>
    <xf numFmtId="186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182" fontId="23" fillId="6" borderId="16" xfId="0" quotePrefix="1" applyNumberFormat="1" applyFont="1" applyFill="1" applyBorder="1" applyAlignment="1">
      <alignment horizontal="left" vertical="center"/>
    </xf>
    <xf numFmtId="182" fontId="23" fillId="6" borderId="17" xfId="0" applyNumberFormat="1" applyFont="1" applyFill="1" applyBorder="1" applyAlignment="1">
      <alignment horizontal="left" vertical="center"/>
    </xf>
    <xf numFmtId="182" fontId="23" fillId="6" borderId="18" xfId="0" applyNumberFormat="1" applyFont="1" applyFill="1" applyBorder="1" applyAlignment="1">
      <alignment horizontal="left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176" fontId="1" fillId="0" borderId="19" xfId="1" applyFont="1" applyFill="1" applyBorder="1" applyAlignment="1">
      <alignment horizontal="right" vertical="center" shrinkToFit="1"/>
    </xf>
    <xf numFmtId="49" fontId="1" fillId="0" borderId="17" xfId="2" applyNumberFormat="1" applyFont="1" applyBorder="1" applyAlignment="1">
      <alignment horizontal="center" vertical="center" wrapText="1"/>
    </xf>
    <xf numFmtId="49" fontId="1" fillId="0" borderId="18" xfId="2" applyNumberFormat="1" applyFont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18" xfId="0" applyNumberFormat="1" applyFont="1" applyFill="1" applyBorder="1" applyAlignment="1">
      <alignment horizontal="center" vertical="center"/>
    </xf>
    <xf numFmtId="176" fontId="1" fillId="6" borderId="17" xfId="1" applyFont="1" applyFill="1" applyBorder="1">
      <alignment horizontal="right" vertical="center" shrinkToFit="1"/>
    </xf>
    <xf numFmtId="177" fontId="1" fillId="0" borderId="11" xfId="2" applyNumberFormat="1" applyFont="1" applyBorder="1" applyAlignment="1">
      <alignment horizontal="center" vertical="center" wrapText="1"/>
    </xf>
    <xf numFmtId="177" fontId="1" fillId="0" borderId="12" xfId="2" applyNumberFormat="1" applyFont="1" applyBorder="1" applyAlignment="1">
      <alignment horizontal="center" vertical="center" wrapText="1"/>
    </xf>
    <xf numFmtId="177" fontId="1" fillId="0" borderId="20" xfId="2" applyNumberFormat="1" applyFont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center" vertical="center"/>
    </xf>
    <xf numFmtId="176" fontId="1" fillId="6" borderId="11" xfId="1" applyFont="1" applyFill="1" applyBorder="1" applyAlignment="1">
      <alignment horizontal="center" vertical="center" shrinkToFit="1"/>
    </xf>
    <xf numFmtId="176" fontId="1" fillId="6" borderId="12" xfId="1" applyFont="1" applyFill="1" applyBorder="1" applyAlignment="1">
      <alignment horizontal="center" vertical="center" shrinkToFit="1"/>
    </xf>
    <xf numFmtId="176" fontId="1" fillId="6" borderId="20" xfId="1" applyFont="1" applyFill="1" applyBorder="1" applyAlignment="1">
      <alignment horizontal="center" vertical="center" shrinkToFit="1"/>
    </xf>
    <xf numFmtId="0" fontId="1" fillId="0" borderId="3" xfId="0" applyFont="1" applyBorder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>
      <alignment vertical="center"/>
    </xf>
    <xf numFmtId="177" fontId="1" fillId="0" borderId="21" xfId="2" applyNumberFormat="1" applyFont="1" applyBorder="1" applyAlignment="1">
      <alignment horizontal="center" vertical="center" wrapText="1"/>
    </xf>
    <xf numFmtId="177" fontId="1" fillId="0" borderId="22" xfId="2" applyNumberFormat="1" applyFont="1" applyBorder="1" applyAlignment="1">
      <alignment horizontal="center" vertical="center" wrapText="1"/>
    </xf>
    <xf numFmtId="177" fontId="1" fillId="0" borderId="23" xfId="2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176" fontId="1" fillId="6" borderId="21" xfId="1" applyFont="1" applyFill="1" applyBorder="1" applyAlignment="1">
      <alignment horizontal="center" vertical="center" shrinkToFit="1"/>
    </xf>
    <xf numFmtId="176" fontId="1" fillId="6" borderId="22" xfId="1" applyFont="1" applyFill="1" applyBorder="1" applyAlignment="1">
      <alignment horizontal="center" vertical="center" shrinkToFit="1"/>
    </xf>
    <xf numFmtId="176" fontId="1" fillId="6" borderId="23" xfId="1" applyFont="1" applyFill="1" applyBorder="1" applyAlignment="1">
      <alignment horizontal="center" vertical="center" shrinkToFit="1"/>
    </xf>
    <xf numFmtId="0" fontId="1" fillId="0" borderId="0" xfId="0" applyFont="1" applyBorder="1" applyAlignment="1">
      <alignment vertical="center" wrapTex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6" name="AutoShape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11442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43831</v>
          </cell>
        </row>
        <row r="16">
          <cell r="F16">
            <v>44196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(A00030)&#48277;&#51064;&#49464;%20&#44284;&#49464;&#54364;&#51456;%20&#48143;%20&#49464;&#50529;&#51312;&#51221;&#44228;&#49328;&#49436;(3&#54840;).xls" TargetMode="Externa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Z93"/>
  <sheetViews>
    <sheetView showGridLines="0" showZeros="0" tabSelected="1" zoomScaleNormal="100" workbookViewId="0"/>
  </sheetViews>
  <sheetFormatPr defaultRowHeight="10.8" x14ac:dyDescent="0.15"/>
  <cols>
    <col min="1" max="1" width="2.875" customWidth="1"/>
    <col min="2" max="7" width="3.625" customWidth="1"/>
    <col min="8" max="8" width="5" customWidth="1"/>
    <col min="9" max="9" width="4.5" customWidth="1"/>
    <col min="10" max="10" width="4" customWidth="1"/>
    <col min="11" max="40" width="3.625" customWidth="1"/>
    <col min="41" max="41" width="2.875" customWidth="1"/>
  </cols>
  <sheetData>
    <row r="1" spans="2:40" s="1" customFormat="1" x14ac:dyDescent="0.15"/>
    <row r="2" spans="2:40" s="1" customFormat="1" x14ac:dyDescent="0.15"/>
    <row r="3" spans="2:40" s="1" customFormat="1" x14ac:dyDescent="0.15"/>
    <row r="4" spans="2:40" s="1" customFormat="1" x14ac:dyDescent="0.15"/>
    <row r="5" spans="2:40" s="6" customFormat="1" ht="20.100000000000001" customHeight="1" x14ac:dyDescent="0.15">
      <c r="B5" s="11" t="s">
        <v>23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3"/>
    </row>
    <row r="6" spans="2:40" s="6" customFormat="1" ht="8.1" customHeight="1" x14ac:dyDescent="0.15"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10"/>
    </row>
    <row r="7" spans="2:40" s="6" customFormat="1" ht="14.4" x14ac:dyDescent="0.15">
      <c r="B7" s="8"/>
      <c r="C7" s="103" t="s">
        <v>24</v>
      </c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9"/>
      <c r="AE7" s="9"/>
      <c r="AF7" s="9"/>
      <c r="AG7" s="9"/>
      <c r="AH7" s="9"/>
      <c r="AI7" s="9"/>
      <c r="AJ7" s="9"/>
      <c r="AK7" s="9"/>
      <c r="AL7" s="9"/>
      <c r="AM7" s="9"/>
      <c r="AN7" s="10"/>
    </row>
    <row r="8" spans="2:40" s="6" customFormat="1" ht="14.4" hidden="1" x14ac:dyDescent="0.15">
      <c r="B8" s="8"/>
      <c r="C8" s="110"/>
      <c r="D8" s="110"/>
      <c r="E8" s="110"/>
      <c r="F8" s="110"/>
      <c r="G8" s="110"/>
      <c r="H8" s="110"/>
      <c r="I8" s="110"/>
      <c r="J8" s="110"/>
      <c r="K8" s="110"/>
      <c r="L8" s="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9"/>
      <c r="AE8" s="9"/>
      <c r="AF8" s="9"/>
      <c r="AG8" s="9"/>
      <c r="AH8" s="9"/>
      <c r="AI8" s="9"/>
      <c r="AJ8" s="9"/>
      <c r="AK8" s="9"/>
      <c r="AL8" s="9"/>
      <c r="AM8" s="9"/>
      <c r="AN8" s="10"/>
    </row>
    <row r="9" spans="2:40" s="6" customFormat="1" ht="14.4" hidden="1" x14ac:dyDescent="0.15">
      <c r="B9" s="8"/>
      <c r="C9" s="110"/>
      <c r="D9" s="110"/>
      <c r="E9" s="110"/>
      <c r="F9" s="110"/>
      <c r="G9" s="110"/>
      <c r="H9" s="110"/>
      <c r="I9" s="110"/>
      <c r="J9" s="110"/>
      <c r="K9" s="110"/>
      <c r="L9" s="9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9"/>
      <c r="AE9" s="9"/>
      <c r="AF9" s="9"/>
      <c r="AG9" s="9"/>
      <c r="AH9" s="9"/>
      <c r="AI9" s="9"/>
      <c r="AJ9" s="9"/>
      <c r="AK9" s="9"/>
      <c r="AL9" s="9"/>
      <c r="AM9" s="9"/>
      <c r="AN9" s="10"/>
    </row>
    <row r="10" spans="2:40" s="6" customFormat="1" ht="14.4" hidden="1" x14ac:dyDescent="0.15">
      <c r="B10" s="8"/>
      <c r="C10" s="110"/>
      <c r="D10" s="110"/>
      <c r="E10" s="110"/>
      <c r="F10" s="110"/>
      <c r="G10" s="110"/>
      <c r="H10" s="110"/>
      <c r="I10" s="110"/>
      <c r="J10" s="110"/>
      <c r="K10" s="110"/>
      <c r="L10" s="9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10"/>
    </row>
    <row r="11" spans="2:40" s="6" customFormat="1" ht="8.1" customHeight="1" x14ac:dyDescent="0.15"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10"/>
    </row>
    <row r="12" spans="2:40" s="6" customFormat="1" ht="30" customHeight="1" x14ac:dyDescent="0.15">
      <c r="B12" s="111" t="s">
        <v>25</v>
      </c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5"/>
      <c r="AF12" s="15"/>
      <c r="AG12" s="15"/>
      <c r="AH12" s="15"/>
      <c r="AI12" s="15"/>
      <c r="AJ12" s="15"/>
      <c r="AK12" s="15"/>
      <c r="AL12" s="15"/>
      <c r="AM12" s="15"/>
      <c r="AN12" s="16"/>
    </row>
    <row r="14" spans="2:40" x14ac:dyDescent="0.15">
      <c r="B14" t="s">
        <v>152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2" t="s">
        <v>0</v>
      </c>
    </row>
    <row r="15" spans="2:40" ht="20.100000000000001" customHeight="1" x14ac:dyDescent="0.15">
      <c r="B15" s="104" t="s">
        <v>3</v>
      </c>
      <c r="C15" s="105"/>
      <c r="D15" s="108" t="str">
        <f>TEXT([1]기본정보!$F$15,"yyyy.mm.dd.")&amp;"                ~                "&amp;TEXT([1]기본정보!$F$16,"yyyy.mm.dd.")</f>
        <v>2020.01.01.                ~                2020.12.31.</v>
      </c>
      <c r="E15" s="108"/>
      <c r="F15" s="108"/>
      <c r="G15" s="108"/>
      <c r="H15" s="143" t="s">
        <v>2</v>
      </c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  <c r="AC15" s="144"/>
      <c r="AD15" s="139" t="s">
        <v>4</v>
      </c>
      <c r="AE15" s="139"/>
      <c r="AF15" s="139"/>
      <c r="AG15" s="139"/>
      <c r="AH15" s="139"/>
      <c r="AI15" s="139"/>
      <c r="AJ15" s="135" t="str">
        <f>[1]기본정보!$F$6</f>
        <v>조세물산</v>
      </c>
      <c r="AK15" s="135"/>
      <c r="AL15" s="135"/>
      <c r="AM15" s="135"/>
      <c r="AN15" s="136"/>
    </row>
    <row r="16" spans="2:40" ht="20.100000000000001" customHeight="1" x14ac:dyDescent="0.15">
      <c r="B16" s="106"/>
      <c r="C16" s="107"/>
      <c r="D16" s="109"/>
      <c r="E16" s="109"/>
      <c r="F16" s="109"/>
      <c r="G16" s="109"/>
      <c r="H16" s="145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1" t="s">
        <v>5</v>
      </c>
      <c r="AE16" s="142"/>
      <c r="AF16" s="142"/>
      <c r="AG16" s="142"/>
      <c r="AH16" s="142"/>
      <c r="AI16" s="106"/>
      <c r="AJ16" s="137">
        <f>[1]기본정보!$F$9</f>
        <v>2038111111</v>
      </c>
      <c r="AK16" s="137"/>
      <c r="AL16" s="137"/>
      <c r="AM16" s="137"/>
      <c r="AN16" s="138"/>
    </row>
    <row r="17" spans="2:41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2:41" ht="21" customHeight="1" x14ac:dyDescent="0.15">
      <c r="B18" s="17" t="s">
        <v>51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</row>
    <row r="19" spans="2:41" ht="23.1" customHeight="1" x14ac:dyDescent="0.15">
      <c r="B19" s="122" t="s">
        <v>6</v>
      </c>
      <c r="C19" s="123"/>
      <c r="D19" s="123"/>
      <c r="E19" s="123"/>
      <c r="F19" s="123"/>
      <c r="G19" s="124" t="s">
        <v>7</v>
      </c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 t="s">
        <v>26</v>
      </c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40"/>
      <c r="AO19" s="3"/>
    </row>
    <row r="20" spans="2:41" ht="23.1" customHeight="1" x14ac:dyDescent="0.15">
      <c r="B20" s="115"/>
      <c r="C20" s="51"/>
      <c r="D20" s="51"/>
      <c r="E20" s="51"/>
      <c r="F20" s="51"/>
      <c r="G20" s="51" t="s">
        <v>8</v>
      </c>
      <c r="H20" s="51"/>
      <c r="I20" s="51"/>
      <c r="J20" s="51"/>
      <c r="K20" s="51" t="s">
        <v>9</v>
      </c>
      <c r="L20" s="51"/>
      <c r="M20" s="51"/>
      <c r="N20" s="51"/>
      <c r="O20" s="149" t="s">
        <v>10</v>
      </c>
      <c r="P20" s="51"/>
      <c r="Q20" s="51"/>
      <c r="R20" s="149" t="s">
        <v>11</v>
      </c>
      <c r="S20" s="51"/>
      <c r="T20" s="51" t="s">
        <v>12</v>
      </c>
      <c r="U20" s="51"/>
      <c r="V20" s="51"/>
      <c r="W20" s="51"/>
      <c r="X20" s="51" t="s">
        <v>8</v>
      </c>
      <c r="Y20" s="51"/>
      <c r="Z20" s="51"/>
      <c r="AA20" s="51"/>
      <c r="AB20" s="51" t="s">
        <v>9</v>
      </c>
      <c r="AC20" s="51"/>
      <c r="AD20" s="51"/>
      <c r="AE20" s="51"/>
      <c r="AF20" s="149" t="s">
        <v>10</v>
      </c>
      <c r="AG20" s="51"/>
      <c r="AH20" s="51"/>
      <c r="AI20" s="149" t="s">
        <v>11</v>
      </c>
      <c r="AJ20" s="51"/>
      <c r="AK20" s="51" t="s">
        <v>12</v>
      </c>
      <c r="AL20" s="51"/>
      <c r="AM20" s="51"/>
      <c r="AN20" s="113"/>
      <c r="AO20" s="3"/>
    </row>
    <row r="21" spans="2:41" ht="18" customHeight="1" x14ac:dyDescent="0.15">
      <c r="B21" s="36" t="s">
        <v>29</v>
      </c>
      <c r="C21" s="36"/>
      <c r="D21" s="36"/>
      <c r="E21" s="36"/>
      <c r="F21" s="37"/>
      <c r="G21" s="113" t="s">
        <v>30</v>
      </c>
      <c r="H21" s="114"/>
      <c r="I21" s="114"/>
      <c r="J21" s="115"/>
      <c r="K21" s="118"/>
      <c r="L21" s="119"/>
      <c r="M21" s="119"/>
      <c r="N21" s="120"/>
      <c r="O21" s="121">
        <v>0.2</v>
      </c>
      <c r="P21" s="121"/>
      <c r="Q21" s="121"/>
      <c r="R21" s="116">
        <v>27</v>
      </c>
      <c r="S21" s="117"/>
      <c r="T21" s="95">
        <f>ROUNDDOWN(K21*O21,0)</f>
        <v>0</v>
      </c>
      <c r="U21" s="96"/>
      <c r="V21" s="96"/>
      <c r="W21" s="97"/>
      <c r="X21" s="126"/>
      <c r="Y21" s="127"/>
      <c r="Z21" s="127"/>
      <c r="AA21" s="147"/>
      <c r="AB21" s="126"/>
      <c r="AC21" s="127"/>
      <c r="AD21" s="127"/>
      <c r="AE21" s="147"/>
      <c r="AF21" s="150"/>
      <c r="AG21" s="154"/>
      <c r="AH21" s="151"/>
      <c r="AI21" s="150"/>
      <c r="AJ21" s="151"/>
      <c r="AK21" s="126"/>
      <c r="AL21" s="127"/>
      <c r="AM21" s="127"/>
      <c r="AN21" s="127"/>
      <c r="AO21" s="3"/>
    </row>
    <row r="22" spans="2:41" ht="18.75" customHeight="1" x14ac:dyDescent="0.15">
      <c r="B22" s="39"/>
      <c r="C22" s="39"/>
      <c r="D22" s="39"/>
      <c r="E22" s="39"/>
      <c r="F22" s="40"/>
      <c r="G22" s="113" t="s">
        <v>31</v>
      </c>
      <c r="H22" s="114"/>
      <c r="I22" s="114"/>
      <c r="J22" s="115"/>
      <c r="K22" s="88"/>
      <c r="L22" s="89"/>
      <c r="M22" s="89"/>
      <c r="N22" s="90"/>
      <c r="O22" s="156">
        <v>6.9999999999999999E-4</v>
      </c>
      <c r="P22" s="156"/>
      <c r="Q22" s="156"/>
      <c r="R22" s="116">
        <v>28</v>
      </c>
      <c r="S22" s="117"/>
      <c r="T22" s="95">
        <f>ROUNDDOWN(K22*O22,0)</f>
        <v>0</v>
      </c>
      <c r="U22" s="96"/>
      <c r="V22" s="96"/>
      <c r="W22" s="97"/>
      <c r="X22" s="128"/>
      <c r="Y22" s="129"/>
      <c r="Z22" s="129"/>
      <c r="AA22" s="148"/>
      <c r="AB22" s="128"/>
      <c r="AC22" s="129"/>
      <c r="AD22" s="129"/>
      <c r="AE22" s="148"/>
      <c r="AF22" s="152"/>
      <c r="AG22" s="155"/>
      <c r="AH22" s="153"/>
      <c r="AI22" s="152"/>
      <c r="AJ22" s="153"/>
      <c r="AK22" s="128"/>
      <c r="AL22" s="129"/>
      <c r="AM22" s="129"/>
      <c r="AN22" s="129"/>
      <c r="AO22" s="3"/>
    </row>
    <row r="23" spans="2:41" ht="18" customHeight="1" x14ac:dyDescent="0.15">
      <c r="B23" s="77" t="s">
        <v>28</v>
      </c>
      <c r="C23" s="91"/>
      <c r="D23" s="91"/>
      <c r="E23" s="91" t="s">
        <v>27</v>
      </c>
      <c r="F23" s="91"/>
      <c r="G23" s="70" t="s">
        <v>52</v>
      </c>
      <c r="H23" s="71"/>
      <c r="I23" s="71"/>
      <c r="J23" s="72"/>
      <c r="K23" s="349"/>
      <c r="L23" s="350"/>
      <c r="M23" s="350"/>
      <c r="N23" s="351"/>
      <c r="O23" s="352">
        <v>0.2</v>
      </c>
      <c r="P23" s="352"/>
      <c r="Q23" s="352"/>
      <c r="R23" s="73">
        <v>29</v>
      </c>
      <c r="S23" s="73"/>
      <c r="T23" s="95">
        <f t="shared" ref="T23:T33" si="0">ROUNDDOWN(K23*O23,0)</f>
        <v>0</v>
      </c>
      <c r="U23" s="96"/>
      <c r="V23" s="96"/>
      <c r="W23" s="97"/>
      <c r="X23" s="134" t="s">
        <v>52</v>
      </c>
      <c r="Y23" s="134"/>
      <c r="Z23" s="134"/>
      <c r="AA23" s="134"/>
      <c r="AB23" s="75"/>
      <c r="AC23" s="75"/>
      <c r="AD23" s="75"/>
      <c r="AE23" s="75"/>
      <c r="AF23" s="82">
        <v>0.2</v>
      </c>
      <c r="AG23" s="82"/>
      <c r="AH23" s="82"/>
      <c r="AI23" s="81">
        <v>42</v>
      </c>
      <c r="AJ23" s="81"/>
      <c r="AK23" s="79">
        <f>ROUNDDOWN(AB23*AF23,0)</f>
        <v>0</v>
      </c>
      <c r="AL23" s="79"/>
      <c r="AM23" s="79"/>
      <c r="AN23" s="80"/>
      <c r="AO23" s="3"/>
    </row>
    <row r="24" spans="2:41" ht="18" customHeight="1" x14ac:dyDescent="0.15">
      <c r="B24" s="77"/>
      <c r="C24" s="91"/>
      <c r="D24" s="91"/>
      <c r="E24" s="91"/>
      <c r="F24" s="91"/>
      <c r="G24" s="70" t="s">
        <v>31</v>
      </c>
      <c r="H24" s="71"/>
      <c r="I24" s="71"/>
      <c r="J24" s="72"/>
      <c r="K24" s="349"/>
      <c r="L24" s="350"/>
      <c r="M24" s="350"/>
      <c r="N24" s="351"/>
      <c r="O24" s="353">
        <v>6.9999999999999999E-4</v>
      </c>
      <c r="P24" s="354"/>
      <c r="Q24" s="355"/>
      <c r="R24" s="73">
        <v>30</v>
      </c>
      <c r="S24" s="73"/>
      <c r="T24" s="95">
        <f t="shared" si="0"/>
        <v>0</v>
      </c>
      <c r="U24" s="96"/>
      <c r="V24" s="96"/>
      <c r="W24" s="97"/>
      <c r="X24" s="102" t="s">
        <v>100</v>
      </c>
      <c r="Y24" s="102"/>
      <c r="Z24" s="102"/>
      <c r="AA24" s="102"/>
      <c r="AB24" s="66"/>
      <c r="AC24" s="66"/>
      <c r="AD24" s="66"/>
      <c r="AE24" s="66"/>
      <c r="AF24" s="84">
        <v>6.9999999999999999E-4</v>
      </c>
      <c r="AG24" s="85"/>
      <c r="AH24" s="86"/>
      <c r="AI24" s="81">
        <v>43</v>
      </c>
      <c r="AJ24" s="81"/>
      <c r="AK24" s="79">
        <f t="shared" ref="AK24:AK30" si="1">ROUNDDOWN(AB24*AF24,0)</f>
        <v>0</v>
      </c>
      <c r="AL24" s="79"/>
      <c r="AM24" s="79"/>
      <c r="AN24" s="80"/>
      <c r="AO24" s="3"/>
    </row>
    <row r="25" spans="2:41" ht="18" customHeight="1" x14ac:dyDescent="0.15">
      <c r="B25" s="77"/>
      <c r="C25" s="91"/>
      <c r="D25" s="91"/>
      <c r="E25" s="91" t="s">
        <v>125</v>
      </c>
      <c r="F25" s="91"/>
      <c r="G25" s="70" t="s">
        <v>52</v>
      </c>
      <c r="H25" s="71"/>
      <c r="I25" s="71"/>
      <c r="J25" s="72"/>
      <c r="K25" s="349"/>
      <c r="L25" s="350"/>
      <c r="M25" s="350"/>
      <c r="N25" s="351"/>
      <c r="O25" s="356">
        <v>0.4</v>
      </c>
      <c r="P25" s="356"/>
      <c r="Q25" s="356"/>
      <c r="R25" s="98">
        <v>31</v>
      </c>
      <c r="S25" s="98"/>
      <c r="T25" s="95">
        <f t="shared" si="0"/>
        <v>0</v>
      </c>
      <c r="U25" s="96"/>
      <c r="V25" s="96"/>
      <c r="W25" s="97"/>
      <c r="X25" s="92" t="s">
        <v>52</v>
      </c>
      <c r="Y25" s="93"/>
      <c r="Z25" s="93"/>
      <c r="AA25" s="94"/>
      <c r="AB25" s="66"/>
      <c r="AC25" s="66"/>
      <c r="AD25" s="66"/>
      <c r="AE25" s="66"/>
      <c r="AF25" s="83">
        <v>0.4</v>
      </c>
      <c r="AG25" s="83"/>
      <c r="AH25" s="83"/>
      <c r="AI25" s="130">
        <v>44</v>
      </c>
      <c r="AJ25" s="130"/>
      <c r="AK25" s="79">
        <f t="shared" si="1"/>
        <v>0</v>
      </c>
      <c r="AL25" s="79"/>
      <c r="AM25" s="79"/>
      <c r="AN25" s="80"/>
      <c r="AO25" s="3"/>
    </row>
    <row r="26" spans="2:41" ht="24.75" customHeight="1" x14ac:dyDescent="0.15">
      <c r="B26" s="77"/>
      <c r="C26" s="91"/>
      <c r="D26" s="91"/>
      <c r="E26" s="91"/>
      <c r="F26" s="91"/>
      <c r="G26" s="70" t="s">
        <v>161</v>
      </c>
      <c r="H26" s="71"/>
      <c r="I26" s="71"/>
      <c r="J26" s="72"/>
      <c r="K26" s="349"/>
      <c r="L26" s="350"/>
      <c r="M26" s="350"/>
      <c r="N26" s="351"/>
      <c r="O26" s="356">
        <v>0.6</v>
      </c>
      <c r="P26" s="356"/>
      <c r="Q26" s="356"/>
      <c r="R26" s="98" t="s">
        <v>61</v>
      </c>
      <c r="S26" s="98"/>
      <c r="T26" s="95">
        <f>ROUNDDOWN(K26*O26,0)</f>
        <v>0</v>
      </c>
      <c r="U26" s="96"/>
      <c r="V26" s="96"/>
      <c r="W26" s="97"/>
      <c r="X26" s="131" t="s">
        <v>31</v>
      </c>
      <c r="Y26" s="132"/>
      <c r="Z26" s="132"/>
      <c r="AA26" s="133"/>
      <c r="AB26" s="66"/>
      <c r="AC26" s="66"/>
      <c r="AD26" s="66"/>
      <c r="AE26" s="66"/>
      <c r="AF26" s="87">
        <v>1.4E-3</v>
      </c>
      <c r="AG26" s="87"/>
      <c r="AH26" s="87"/>
      <c r="AI26" s="130">
        <v>45</v>
      </c>
      <c r="AJ26" s="130"/>
      <c r="AK26" s="79">
        <f t="shared" si="1"/>
        <v>0</v>
      </c>
      <c r="AL26" s="79"/>
      <c r="AM26" s="79"/>
      <c r="AN26" s="80"/>
      <c r="AO26" s="3"/>
    </row>
    <row r="27" spans="2:41" ht="18" customHeight="1" x14ac:dyDescent="0.15">
      <c r="B27" s="77"/>
      <c r="C27" s="91"/>
      <c r="D27" s="91"/>
      <c r="E27" s="91"/>
      <c r="F27" s="91"/>
      <c r="G27" s="70" t="s">
        <v>31</v>
      </c>
      <c r="H27" s="71"/>
      <c r="I27" s="71"/>
      <c r="J27" s="72"/>
      <c r="K27" s="349"/>
      <c r="L27" s="350"/>
      <c r="M27" s="350"/>
      <c r="N27" s="351"/>
      <c r="O27" s="388">
        <v>1.4E-3</v>
      </c>
      <c r="P27" s="388"/>
      <c r="Q27" s="388"/>
      <c r="R27" s="389">
        <v>32</v>
      </c>
      <c r="S27" s="389"/>
      <c r="T27" s="390">
        <f t="shared" si="0"/>
        <v>0</v>
      </c>
      <c r="U27" s="391"/>
      <c r="V27" s="391"/>
      <c r="W27" s="392"/>
      <c r="X27" s="99" t="s">
        <v>53</v>
      </c>
      <c r="Y27" s="100"/>
      <c r="Z27" s="100"/>
      <c r="AA27" s="101"/>
      <c r="AB27" s="393"/>
      <c r="AC27" s="393"/>
      <c r="AD27" s="393"/>
      <c r="AE27" s="393"/>
      <c r="AF27" s="394">
        <v>0.1</v>
      </c>
      <c r="AG27" s="394"/>
      <c r="AH27" s="394"/>
      <c r="AI27" s="395">
        <v>46</v>
      </c>
      <c r="AJ27" s="395"/>
      <c r="AK27" s="396">
        <f t="shared" si="1"/>
        <v>0</v>
      </c>
      <c r="AL27" s="396"/>
      <c r="AM27" s="396"/>
      <c r="AN27" s="397"/>
      <c r="AO27" s="398"/>
    </row>
    <row r="28" spans="2:41" ht="23.1" customHeight="1" x14ac:dyDescent="0.15">
      <c r="B28" s="72" t="s">
        <v>13</v>
      </c>
      <c r="C28" s="125"/>
      <c r="D28" s="125"/>
      <c r="E28" s="91" t="s">
        <v>27</v>
      </c>
      <c r="F28" s="91"/>
      <c r="G28" s="70" t="s">
        <v>53</v>
      </c>
      <c r="H28" s="71"/>
      <c r="I28" s="71"/>
      <c r="J28" s="72"/>
      <c r="K28" s="349"/>
      <c r="L28" s="350"/>
      <c r="M28" s="350"/>
      <c r="N28" s="351"/>
      <c r="O28" s="399">
        <v>0.1</v>
      </c>
      <c r="P28" s="400"/>
      <c r="Q28" s="401"/>
      <c r="R28" s="402" t="s">
        <v>162</v>
      </c>
      <c r="S28" s="402"/>
      <c r="T28" s="390">
        <f t="shared" si="0"/>
        <v>0</v>
      </c>
      <c r="U28" s="391"/>
      <c r="V28" s="391"/>
      <c r="W28" s="392"/>
      <c r="X28" s="99" t="s">
        <v>53</v>
      </c>
      <c r="Y28" s="100"/>
      <c r="Z28" s="100"/>
      <c r="AA28" s="101"/>
      <c r="AB28" s="393"/>
      <c r="AC28" s="393"/>
      <c r="AD28" s="393"/>
      <c r="AE28" s="393"/>
      <c r="AF28" s="403">
        <v>0.4</v>
      </c>
      <c r="AG28" s="403"/>
      <c r="AH28" s="403"/>
      <c r="AI28" s="395">
        <v>47</v>
      </c>
      <c r="AJ28" s="395"/>
      <c r="AK28" s="396">
        <f t="shared" si="1"/>
        <v>0</v>
      </c>
      <c r="AL28" s="396"/>
      <c r="AM28" s="396"/>
      <c r="AN28" s="397"/>
      <c r="AO28" s="398"/>
    </row>
    <row r="29" spans="2:41" ht="23.1" customHeight="1" x14ac:dyDescent="0.15">
      <c r="B29" s="72"/>
      <c r="C29" s="125"/>
      <c r="D29" s="125"/>
      <c r="E29" s="91" t="s">
        <v>125</v>
      </c>
      <c r="F29" s="91"/>
      <c r="G29" s="70" t="s">
        <v>53</v>
      </c>
      <c r="H29" s="71"/>
      <c r="I29" s="71"/>
      <c r="J29" s="72"/>
      <c r="K29" s="349"/>
      <c r="L29" s="350"/>
      <c r="M29" s="350"/>
      <c r="N29" s="351"/>
      <c r="O29" s="403">
        <v>0.4</v>
      </c>
      <c r="P29" s="403"/>
      <c r="Q29" s="403"/>
      <c r="R29" s="402">
        <v>22</v>
      </c>
      <c r="S29" s="402"/>
      <c r="T29" s="390">
        <f t="shared" si="0"/>
        <v>0</v>
      </c>
      <c r="U29" s="391"/>
      <c r="V29" s="391"/>
      <c r="W29" s="392"/>
      <c r="X29" s="404" t="s">
        <v>32</v>
      </c>
      <c r="Y29" s="404"/>
      <c r="Z29" s="404"/>
      <c r="AA29" s="404"/>
      <c r="AB29" s="393"/>
      <c r="AC29" s="393"/>
      <c r="AD29" s="393"/>
      <c r="AE29" s="393"/>
      <c r="AF29" s="405">
        <v>1.4E-3</v>
      </c>
      <c r="AG29" s="405"/>
      <c r="AH29" s="405"/>
      <c r="AI29" s="395">
        <v>48</v>
      </c>
      <c r="AJ29" s="395"/>
      <c r="AK29" s="396">
        <f t="shared" si="1"/>
        <v>0</v>
      </c>
      <c r="AL29" s="396"/>
      <c r="AM29" s="396"/>
      <c r="AN29" s="397"/>
      <c r="AO29" s="398"/>
    </row>
    <row r="30" spans="2:41" ht="23.1" customHeight="1" x14ac:dyDescent="0.15">
      <c r="B30" s="72"/>
      <c r="C30" s="125"/>
      <c r="D30" s="125"/>
      <c r="E30" s="91"/>
      <c r="F30" s="91"/>
      <c r="G30" s="70" t="s">
        <v>128</v>
      </c>
      <c r="H30" s="71"/>
      <c r="I30" s="71"/>
      <c r="J30" s="72"/>
      <c r="K30" s="349"/>
      <c r="L30" s="350"/>
      <c r="M30" s="350"/>
      <c r="N30" s="351"/>
      <c r="O30" s="403">
        <v>0.6</v>
      </c>
      <c r="P30" s="403"/>
      <c r="Q30" s="403"/>
      <c r="R30" s="402" t="s">
        <v>62</v>
      </c>
      <c r="S30" s="402"/>
      <c r="T30" s="390">
        <f>ROUNDDOWN(K30*O30,0)</f>
        <v>0</v>
      </c>
      <c r="U30" s="391"/>
      <c r="V30" s="391"/>
      <c r="W30" s="392"/>
      <c r="X30" s="361" t="s">
        <v>34</v>
      </c>
      <c r="Y30" s="362"/>
      <c r="Z30" s="362"/>
      <c r="AA30" s="363"/>
      <c r="AB30" s="393"/>
      <c r="AC30" s="393"/>
      <c r="AD30" s="393"/>
      <c r="AE30" s="393"/>
      <c r="AF30" s="406">
        <v>0.1</v>
      </c>
      <c r="AG30" s="406"/>
      <c r="AH30" s="406"/>
      <c r="AI30" s="407">
        <v>49</v>
      </c>
      <c r="AJ30" s="407"/>
      <c r="AK30" s="396">
        <f t="shared" si="1"/>
        <v>0</v>
      </c>
      <c r="AL30" s="396"/>
      <c r="AM30" s="396"/>
      <c r="AN30" s="397"/>
      <c r="AO30" s="398"/>
    </row>
    <row r="31" spans="2:41" ht="23.1" customHeight="1" x14ac:dyDescent="0.15">
      <c r="B31" s="72"/>
      <c r="C31" s="125"/>
      <c r="D31" s="125"/>
      <c r="E31" s="91"/>
      <c r="F31" s="91"/>
      <c r="G31" s="159" t="s">
        <v>127</v>
      </c>
      <c r="H31" s="159"/>
      <c r="I31" s="159"/>
      <c r="J31" s="159"/>
      <c r="K31" s="349"/>
      <c r="L31" s="350"/>
      <c r="M31" s="350"/>
      <c r="N31" s="351"/>
      <c r="O31" s="405">
        <v>1.4E-3</v>
      </c>
      <c r="P31" s="405"/>
      <c r="Q31" s="405"/>
      <c r="R31" s="402">
        <v>23</v>
      </c>
      <c r="S31" s="402"/>
      <c r="T31" s="390">
        <f t="shared" si="0"/>
        <v>0</v>
      </c>
      <c r="U31" s="391"/>
      <c r="V31" s="391"/>
      <c r="W31" s="392"/>
      <c r="X31" s="361" t="s">
        <v>34</v>
      </c>
      <c r="Y31" s="362"/>
      <c r="Z31" s="362"/>
      <c r="AA31" s="363"/>
      <c r="AB31" s="393"/>
      <c r="AC31" s="393"/>
      <c r="AD31" s="393"/>
      <c r="AE31" s="393"/>
      <c r="AF31" s="408">
        <v>0.4</v>
      </c>
      <c r="AG31" s="408"/>
      <c r="AH31" s="408"/>
      <c r="AI31" s="407">
        <v>50</v>
      </c>
      <c r="AJ31" s="407"/>
      <c r="AK31" s="396">
        <f>ROUNDDOWN(AB31*AF31,0)</f>
        <v>0</v>
      </c>
      <c r="AL31" s="396"/>
      <c r="AM31" s="396"/>
      <c r="AN31" s="397"/>
      <c r="AO31" s="398"/>
    </row>
    <row r="32" spans="2:41" ht="23.1" customHeight="1" x14ac:dyDescent="0.15">
      <c r="B32" s="357" t="s">
        <v>33</v>
      </c>
      <c r="C32" s="357"/>
      <c r="D32" s="358"/>
      <c r="E32" s="359" t="s">
        <v>27</v>
      </c>
      <c r="F32" s="360"/>
      <c r="G32" s="361" t="s">
        <v>126</v>
      </c>
      <c r="H32" s="362"/>
      <c r="I32" s="362"/>
      <c r="J32" s="363"/>
      <c r="K32" s="364"/>
      <c r="L32" s="365"/>
      <c r="M32" s="365"/>
      <c r="N32" s="366"/>
      <c r="O32" s="367">
        <v>0.1</v>
      </c>
      <c r="P32" s="368"/>
      <c r="Q32" s="369"/>
      <c r="R32" s="409">
        <v>33</v>
      </c>
      <c r="S32" s="410"/>
      <c r="T32" s="390">
        <f t="shared" si="0"/>
        <v>0</v>
      </c>
      <c r="U32" s="391"/>
      <c r="V32" s="391"/>
      <c r="W32" s="392"/>
      <c r="X32" s="411" t="s">
        <v>63</v>
      </c>
      <c r="Y32" s="412"/>
      <c r="Z32" s="412"/>
      <c r="AA32" s="413"/>
      <c r="AB32" s="393"/>
      <c r="AC32" s="393"/>
      <c r="AD32" s="393"/>
      <c r="AE32" s="393"/>
      <c r="AF32" s="403">
        <v>0.4</v>
      </c>
      <c r="AG32" s="403"/>
      <c r="AH32" s="403"/>
      <c r="AI32" s="395" t="s">
        <v>163</v>
      </c>
      <c r="AJ32" s="395"/>
      <c r="AK32" s="396">
        <f>ROUNDDOWN(AB32*AF32,0)</f>
        <v>0</v>
      </c>
      <c r="AL32" s="396"/>
      <c r="AM32" s="396"/>
      <c r="AN32" s="397"/>
      <c r="AO32" s="398"/>
    </row>
    <row r="33" spans="2:41" ht="23.1" customHeight="1" x14ac:dyDescent="0.15">
      <c r="B33" s="370"/>
      <c r="C33" s="370"/>
      <c r="D33" s="371"/>
      <c r="E33" s="372" t="s">
        <v>125</v>
      </c>
      <c r="F33" s="373"/>
      <c r="G33" s="361" t="s">
        <v>55</v>
      </c>
      <c r="H33" s="362"/>
      <c r="I33" s="362"/>
      <c r="J33" s="363"/>
      <c r="K33" s="364"/>
      <c r="L33" s="365"/>
      <c r="M33" s="365"/>
      <c r="N33" s="366"/>
      <c r="O33" s="367">
        <v>0.4</v>
      </c>
      <c r="P33" s="368"/>
      <c r="Q33" s="369"/>
      <c r="R33" s="409">
        <v>34</v>
      </c>
      <c r="S33" s="410"/>
      <c r="T33" s="390">
        <f t="shared" si="0"/>
        <v>0</v>
      </c>
      <c r="U33" s="391"/>
      <c r="V33" s="391"/>
      <c r="W33" s="392"/>
      <c r="X33" s="193" t="s">
        <v>39</v>
      </c>
      <c r="Y33" s="194"/>
      <c r="Z33" s="194"/>
      <c r="AA33" s="195"/>
      <c r="AB33" s="414"/>
      <c r="AC33" s="415"/>
      <c r="AD33" s="415"/>
      <c r="AE33" s="416"/>
      <c r="AF33" s="417">
        <v>2.5000000000000001E-4</v>
      </c>
      <c r="AG33" s="417"/>
      <c r="AH33" s="417"/>
      <c r="AI33" s="418">
        <v>51</v>
      </c>
      <c r="AJ33" s="418"/>
      <c r="AK33" s="396">
        <f>ROUNDDOWN(AB33*AB34*AF33,0)</f>
        <v>0</v>
      </c>
      <c r="AL33" s="396"/>
      <c r="AM33" s="396"/>
      <c r="AN33" s="397"/>
      <c r="AO33" s="398"/>
    </row>
    <row r="34" spans="2:41" ht="23.1" customHeight="1" x14ac:dyDescent="0.15">
      <c r="B34" s="374"/>
      <c r="C34" s="374"/>
      <c r="D34" s="375"/>
      <c r="E34" s="376"/>
      <c r="F34" s="377"/>
      <c r="G34" s="361" t="s">
        <v>145</v>
      </c>
      <c r="H34" s="362"/>
      <c r="I34" s="362"/>
      <c r="J34" s="363"/>
      <c r="K34" s="364"/>
      <c r="L34" s="365"/>
      <c r="M34" s="365"/>
      <c r="N34" s="366"/>
      <c r="O34" s="367">
        <v>0.6</v>
      </c>
      <c r="P34" s="368"/>
      <c r="Q34" s="369"/>
      <c r="R34" s="409" t="s">
        <v>54</v>
      </c>
      <c r="S34" s="410"/>
      <c r="T34" s="419" t="s">
        <v>146</v>
      </c>
      <c r="U34" s="420"/>
      <c r="V34" s="420"/>
      <c r="W34" s="421"/>
      <c r="X34" s="422"/>
      <c r="Y34" s="423"/>
      <c r="Z34" s="423"/>
      <c r="AA34" s="424"/>
      <c r="AB34" s="425"/>
      <c r="AC34" s="425"/>
      <c r="AD34" s="425"/>
      <c r="AE34" s="425"/>
      <c r="AF34" s="417"/>
      <c r="AG34" s="417"/>
      <c r="AH34" s="417"/>
      <c r="AI34" s="418"/>
      <c r="AJ34" s="418"/>
      <c r="AK34" s="396"/>
      <c r="AL34" s="396"/>
      <c r="AM34" s="396"/>
      <c r="AN34" s="397"/>
      <c r="AO34" s="398"/>
    </row>
    <row r="35" spans="2:41" ht="15.75" customHeight="1" x14ac:dyDescent="0.15">
      <c r="B35" s="44" t="s">
        <v>129</v>
      </c>
      <c r="C35" s="44"/>
      <c r="D35" s="44"/>
      <c r="E35" s="44"/>
      <c r="F35" s="77"/>
      <c r="G35" s="378" t="s">
        <v>63</v>
      </c>
      <c r="H35" s="379"/>
      <c r="I35" s="379"/>
      <c r="J35" s="380"/>
      <c r="K35" s="349"/>
      <c r="L35" s="350"/>
      <c r="M35" s="350"/>
      <c r="N35" s="351"/>
      <c r="O35" s="403">
        <v>0.4</v>
      </c>
      <c r="P35" s="403"/>
      <c r="Q35" s="403"/>
      <c r="R35" s="426" t="s">
        <v>64</v>
      </c>
      <c r="S35" s="427"/>
      <c r="T35" s="390">
        <f>ROUNDDOWN(K35*O35,0)</f>
        <v>0</v>
      </c>
      <c r="U35" s="391"/>
      <c r="V35" s="391"/>
      <c r="W35" s="392"/>
      <c r="X35" s="193" t="s">
        <v>65</v>
      </c>
      <c r="Y35" s="194"/>
      <c r="Z35" s="194"/>
      <c r="AA35" s="195"/>
      <c r="AB35" s="414"/>
      <c r="AC35" s="415"/>
      <c r="AD35" s="415"/>
      <c r="AE35" s="416"/>
      <c r="AF35" s="428"/>
      <c r="AG35" s="429"/>
      <c r="AH35" s="430"/>
      <c r="AI35" s="418">
        <v>52</v>
      </c>
      <c r="AJ35" s="418"/>
      <c r="AK35" s="396">
        <f>ROUNDDOWN(AB35*AB36*AF35,0)</f>
        <v>0</v>
      </c>
      <c r="AL35" s="396"/>
      <c r="AM35" s="396"/>
      <c r="AN35" s="397"/>
      <c r="AO35" s="398"/>
    </row>
    <row r="36" spans="2:41" ht="18" customHeight="1" x14ac:dyDescent="0.15">
      <c r="B36" s="206" t="s">
        <v>147</v>
      </c>
      <c r="C36" s="206"/>
      <c r="D36" s="206"/>
      <c r="E36" s="206"/>
      <c r="F36" s="211"/>
      <c r="G36" s="45" t="s">
        <v>148</v>
      </c>
      <c r="H36" s="206"/>
      <c r="I36" s="206"/>
      <c r="J36" s="211"/>
      <c r="K36" s="305"/>
      <c r="L36" s="306"/>
      <c r="M36" s="306"/>
      <c r="N36" s="307"/>
      <c r="O36" s="417">
        <v>2.5000000000000001E-4</v>
      </c>
      <c r="P36" s="417"/>
      <c r="Q36" s="417"/>
      <c r="R36" s="201" t="s">
        <v>149</v>
      </c>
      <c r="S36" s="201"/>
      <c r="T36" s="396">
        <f>ROUNDDOWN(K36*K37*O36,0)</f>
        <v>0</v>
      </c>
      <c r="U36" s="396"/>
      <c r="V36" s="396"/>
      <c r="W36" s="396"/>
      <c r="X36" s="422"/>
      <c r="Y36" s="423"/>
      <c r="Z36" s="423"/>
      <c r="AA36" s="424"/>
      <c r="AB36" s="425"/>
      <c r="AC36" s="425"/>
      <c r="AD36" s="425"/>
      <c r="AE36" s="425"/>
      <c r="AF36" s="431"/>
      <c r="AG36" s="432"/>
      <c r="AH36" s="433"/>
      <c r="AI36" s="418"/>
      <c r="AJ36" s="418"/>
      <c r="AK36" s="396"/>
      <c r="AL36" s="396"/>
      <c r="AM36" s="396"/>
      <c r="AN36" s="397"/>
      <c r="AO36" s="398"/>
    </row>
    <row r="37" spans="2:41" ht="18" customHeight="1" x14ac:dyDescent="0.15">
      <c r="B37" s="68"/>
      <c r="C37" s="68"/>
      <c r="D37" s="68"/>
      <c r="E37" s="68"/>
      <c r="F37" s="69"/>
      <c r="G37" s="67"/>
      <c r="H37" s="68"/>
      <c r="I37" s="68"/>
      <c r="J37" s="69"/>
      <c r="K37" s="381"/>
      <c r="L37" s="381"/>
      <c r="M37" s="381"/>
      <c r="N37" s="381"/>
      <c r="O37" s="417"/>
      <c r="P37" s="417"/>
      <c r="Q37" s="417"/>
      <c r="R37" s="201"/>
      <c r="S37" s="201"/>
      <c r="T37" s="396"/>
      <c r="U37" s="396"/>
      <c r="V37" s="396"/>
      <c r="W37" s="396"/>
      <c r="X37" s="434" t="s">
        <v>20</v>
      </c>
      <c r="Y37" s="435"/>
      <c r="Z37" s="435"/>
      <c r="AA37" s="436"/>
      <c r="AB37" s="437"/>
      <c r="AC37" s="437"/>
      <c r="AD37" s="437"/>
      <c r="AE37" s="437"/>
      <c r="AF37" s="437"/>
      <c r="AG37" s="437"/>
      <c r="AH37" s="437"/>
      <c r="AI37" s="438">
        <v>53</v>
      </c>
      <c r="AJ37" s="439"/>
      <c r="AK37" s="397">
        <f>MAX(AK20,AK21)+MAX(AK22,AK23)+AK24+MAX(AK25,AK26)+SUM(AK27:AK34)</f>
        <v>0</v>
      </c>
      <c r="AL37" s="440"/>
      <c r="AM37" s="440"/>
      <c r="AN37" s="440"/>
      <c r="AO37" s="398"/>
    </row>
    <row r="38" spans="2:41" ht="21.75" customHeight="1" x14ac:dyDescent="0.15">
      <c r="B38" s="206" t="s">
        <v>66</v>
      </c>
      <c r="C38" s="206"/>
      <c r="D38" s="206"/>
      <c r="E38" s="206"/>
      <c r="F38" s="211"/>
      <c r="G38" s="45" t="s">
        <v>67</v>
      </c>
      <c r="H38" s="234"/>
      <c r="I38" s="234"/>
      <c r="J38" s="235"/>
      <c r="K38" s="382"/>
      <c r="L38" s="383"/>
      <c r="M38" s="383"/>
      <c r="N38" s="384"/>
      <c r="O38" s="441">
        <f>2/100</f>
        <v>0.02</v>
      </c>
      <c r="P38" s="442"/>
      <c r="Q38" s="443"/>
      <c r="R38" s="199" t="s">
        <v>164</v>
      </c>
      <c r="S38" s="444"/>
      <c r="T38" s="445">
        <f>ROUNDDOWN(K39*O38,0)</f>
        <v>0</v>
      </c>
      <c r="U38" s="446"/>
      <c r="V38" s="446"/>
      <c r="W38" s="447"/>
      <c r="X38" s="448"/>
      <c r="Y38" s="449"/>
      <c r="Z38" s="450"/>
      <c r="AA38" s="450"/>
      <c r="AB38" s="450"/>
      <c r="AC38" s="450"/>
      <c r="AD38" s="451"/>
      <c r="AE38" s="451"/>
      <c r="AF38" s="451"/>
      <c r="AG38" s="451"/>
      <c r="AH38" s="451"/>
      <c r="AI38" s="451"/>
      <c r="AJ38" s="451"/>
      <c r="AK38" s="451"/>
      <c r="AL38" s="451"/>
      <c r="AM38" s="451"/>
      <c r="AN38" s="451"/>
      <c r="AO38" s="398"/>
    </row>
    <row r="39" spans="2:41" ht="21.75" customHeight="1" x14ac:dyDescent="0.15">
      <c r="B39" s="68"/>
      <c r="C39" s="68"/>
      <c r="D39" s="68"/>
      <c r="E39" s="68"/>
      <c r="F39" s="69"/>
      <c r="G39" s="239"/>
      <c r="H39" s="240"/>
      <c r="I39" s="240"/>
      <c r="J39" s="241"/>
      <c r="K39" s="385"/>
      <c r="L39" s="386"/>
      <c r="M39" s="386"/>
      <c r="N39" s="387"/>
      <c r="O39" s="452"/>
      <c r="P39" s="453"/>
      <c r="Q39" s="454"/>
      <c r="R39" s="455"/>
      <c r="S39" s="456"/>
      <c r="T39" s="457"/>
      <c r="U39" s="458"/>
      <c r="V39" s="458"/>
      <c r="W39" s="459"/>
      <c r="X39" s="448"/>
      <c r="Y39" s="460"/>
      <c r="Z39" s="460"/>
      <c r="AA39" s="460"/>
      <c r="AB39" s="460"/>
      <c r="AC39" s="460"/>
      <c r="AD39" s="460"/>
      <c r="AE39" s="451"/>
      <c r="AF39" s="451"/>
      <c r="AG39" s="451"/>
      <c r="AH39" s="451"/>
      <c r="AI39" s="451"/>
      <c r="AJ39" s="451"/>
      <c r="AK39" s="451"/>
      <c r="AL39" s="451"/>
      <c r="AM39" s="451"/>
      <c r="AN39" s="451"/>
      <c r="AO39" s="398"/>
    </row>
    <row r="40" spans="2:41" ht="20.25" customHeight="1" x14ac:dyDescent="0.15">
      <c r="B40" s="168" t="s">
        <v>68</v>
      </c>
      <c r="C40" s="169" t="s">
        <v>69</v>
      </c>
      <c r="D40" s="169"/>
      <c r="E40" s="169"/>
      <c r="F40" s="169"/>
      <c r="G40" s="167" t="s">
        <v>70</v>
      </c>
      <c r="H40" s="167"/>
      <c r="I40" s="167"/>
      <c r="J40" s="167"/>
      <c r="K40" s="75"/>
      <c r="L40" s="75"/>
      <c r="M40" s="75"/>
      <c r="N40" s="75"/>
      <c r="O40" s="76">
        <v>0.01</v>
      </c>
      <c r="P40" s="76"/>
      <c r="Q40" s="76"/>
      <c r="R40" s="73" t="s">
        <v>71</v>
      </c>
      <c r="S40" s="73"/>
      <c r="T40" s="79">
        <f t="shared" ref="T40:T45" si="2">ROUNDDOWN(K40*O40,0)</f>
        <v>0</v>
      </c>
      <c r="U40" s="79"/>
      <c r="V40" s="79"/>
      <c r="W40" s="79"/>
      <c r="X40" s="4"/>
      <c r="Y40" s="21"/>
      <c r="Z40" s="21"/>
      <c r="AA40" s="21"/>
      <c r="AB40" s="21"/>
      <c r="AC40" s="21"/>
      <c r="AD40" s="21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3"/>
    </row>
    <row r="41" spans="2:41" ht="20.25" customHeight="1" x14ac:dyDescent="0.15">
      <c r="B41" s="168"/>
      <c r="C41" s="169" t="s">
        <v>49</v>
      </c>
      <c r="D41" s="169"/>
      <c r="E41" s="169"/>
      <c r="F41" s="169"/>
      <c r="G41" s="166" t="s">
        <v>131</v>
      </c>
      <c r="H41" s="167"/>
      <c r="I41" s="167"/>
      <c r="J41" s="167"/>
      <c r="K41" s="75"/>
      <c r="L41" s="75"/>
      <c r="M41" s="75"/>
      <c r="N41" s="75"/>
      <c r="O41" s="157">
        <f>1/100</f>
        <v>0.01</v>
      </c>
      <c r="P41" s="157"/>
      <c r="Q41" s="157"/>
      <c r="R41" s="73">
        <v>10</v>
      </c>
      <c r="S41" s="73"/>
      <c r="T41" s="79">
        <f t="shared" si="2"/>
        <v>0</v>
      </c>
      <c r="U41" s="79"/>
      <c r="V41" s="79"/>
      <c r="W41" s="80"/>
      <c r="X41" s="134" t="s">
        <v>72</v>
      </c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4"/>
      <c r="AK41" s="134"/>
      <c r="AL41" s="134"/>
      <c r="AM41" s="134"/>
      <c r="AN41" s="134"/>
      <c r="AO41" s="92"/>
    </row>
    <row r="42" spans="2:41" ht="15.75" customHeight="1" x14ac:dyDescent="0.15">
      <c r="B42" s="168"/>
      <c r="C42" s="160" t="s">
        <v>140</v>
      </c>
      <c r="D42" s="161"/>
      <c r="E42" s="161"/>
      <c r="F42" s="162"/>
      <c r="G42" s="167" t="s">
        <v>73</v>
      </c>
      <c r="H42" s="167"/>
      <c r="I42" s="167"/>
      <c r="J42" s="167"/>
      <c r="K42" s="75"/>
      <c r="L42" s="75"/>
      <c r="M42" s="75"/>
      <c r="N42" s="75"/>
      <c r="O42" s="158">
        <v>2E-3</v>
      </c>
      <c r="P42" s="158"/>
      <c r="Q42" s="158"/>
      <c r="R42" s="73">
        <v>61</v>
      </c>
      <c r="S42" s="73"/>
      <c r="T42" s="79">
        <f t="shared" si="2"/>
        <v>0</v>
      </c>
      <c r="U42" s="79"/>
      <c r="V42" s="79"/>
      <c r="W42" s="80"/>
      <c r="X42" s="193" t="s">
        <v>6</v>
      </c>
      <c r="Y42" s="194"/>
      <c r="Z42" s="195"/>
      <c r="AA42" s="196" t="s">
        <v>8</v>
      </c>
      <c r="AB42" s="197"/>
      <c r="AC42" s="198"/>
      <c r="AD42" s="193" t="s">
        <v>9</v>
      </c>
      <c r="AE42" s="194"/>
      <c r="AF42" s="195"/>
      <c r="AG42" s="193" t="s">
        <v>91</v>
      </c>
      <c r="AH42" s="194"/>
      <c r="AI42" s="195"/>
      <c r="AJ42" s="196" t="s">
        <v>92</v>
      </c>
      <c r="AK42" s="197"/>
      <c r="AL42" s="198"/>
      <c r="AM42" s="199" t="s">
        <v>12</v>
      </c>
      <c r="AN42" s="200"/>
      <c r="AO42" s="200"/>
    </row>
    <row r="43" spans="2:41" ht="12.75" customHeight="1" x14ac:dyDescent="0.15">
      <c r="B43" s="168"/>
      <c r="C43" s="163"/>
      <c r="D43" s="164"/>
      <c r="E43" s="164"/>
      <c r="F43" s="165"/>
      <c r="G43" s="166" t="s">
        <v>131</v>
      </c>
      <c r="H43" s="167"/>
      <c r="I43" s="167"/>
      <c r="J43" s="167"/>
      <c r="K43" s="75"/>
      <c r="L43" s="75"/>
      <c r="M43" s="75"/>
      <c r="N43" s="75"/>
      <c r="O43" s="158">
        <v>2E-3</v>
      </c>
      <c r="P43" s="158"/>
      <c r="Q43" s="158"/>
      <c r="R43" s="73">
        <v>62</v>
      </c>
      <c r="S43" s="73"/>
      <c r="T43" s="79">
        <f t="shared" si="2"/>
        <v>0</v>
      </c>
      <c r="U43" s="79"/>
      <c r="V43" s="79"/>
      <c r="W43" s="80"/>
      <c r="X43" s="221" t="s">
        <v>101</v>
      </c>
      <c r="Y43" s="221" t="s">
        <v>27</v>
      </c>
      <c r="Z43" s="221"/>
      <c r="AA43" s="54" t="s">
        <v>52</v>
      </c>
      <c r="AB43" s="54"/>
      <c r="AC43" s="54"/>
      <c r="AD43" s="222"/>
      <c r="AE43" s="222"/>
      <c r="AF43" s="222"/>
      <c r="AG43" s="64" t="s">
        <v>102</v>
      </c>
      <c r="AH43" s="64"/>
      <c r="AI43" s="64"/>
      <c r="AJ43" s="64">
        <v>83</v>
      </c>
      <c r="AK43" s="64"/>
      <c r="AL43" s="64"/>
      <c r="AM43" s="56"/>
      <c r="AN43" s="56"/>
      <c r="AO43" s="57"/>
    </row>
    <row r="44" spans="2:41" ht="14.25" customHeight="1" x14ac:dyDescent="0.15">
      <c r="B44" s="168"/>
      <c r="C44" s="160" t="s">
        <v>141</v>
      </c>
      <c r="D44" s="161"/>
      <c r="E44" s="161"/>
      <c r="F44" s="161"/>
      <c r="G44" s="167" t="s">
        <v>73</v>
      </c>
      <c r="H44" s="167"/>
      <c r="I44" s="167"/>
      <c r="J44" s="167"/>
      <c r="K44" s="75"/>
      <c r="L44" s="75"/>
      <c r="M44" s="75"/>
      <c r="N44" s="75"/>
      <c r="O44" s="74">
        <v>2.0000000000000001E-4</v>
      </c>
      <c r="P44" s="74"/>
      <c r="Q44" s="74"/>
      <c r="R44" s="73" t="s">
        <v>74</v>
      </c>
      <c r="S44" s="73"/>
      <c r="T44" s="79">
        <f t="shared" si="2"/>
        <v>0</v>
      </c>
      <c r="U44" s="79"/>
      <c r="V44" s="79"/>
      <c r="W44" s="79"/>
      <c r="X44" s="223"/>
      <c r="Y44" s="223"/>
      <c r="Z44" s="223"/>
      <c r="AA44" s="54" t="s">
        <v>31</v>
      </c>
      <c r="AB44" s="54"/>
      <c r="AC44" s="54"/>
      <c r="AD44" s="222"/>
      <c r="AE44" s="222"/>
      <c r="AF44" s="222"/>
      <c r="AG44" s="64" t="s">
        <v>103</v>
      </c>
      <c r="AH44" s="64"/>
      <c r="AI44" s="64"/>
      <c r="AJ44" s="64">
        <v>84</v>
      </c>
      <c r="AK44" s="64"/>
      <c r="AL44" s="64"/>
      <c r="AM44" s="56"/>
      <c r="AN44" s="56"/>
      <c r="AO44" s="57"/>
    </row>
    <row r="45" spans="2:41" ht="11.25" customHeight="1" x14ac:dyDescent="0.15">
      <c r="B45" s="168"/>
      <c r="C45" s="163"/>
      <c r="D45" s="164"/>
      <c r="E45" s="164"/>
      <c r="F45" s="164"/>
      <c r="G45" s="166" t="s">
        <v>131</v>
      </c>
      <c r="H45" s="167"/>
      <c r="I45" s="167"/>
      <c r="J45" s="167"/>
      <c r="K45" s="75"/>
      <c r="L45" s="75"/>
      <c r="M45" s="75"/>
      <c r="N45" s="75"/>
      <c r="O45" s="74">
        <v>2.0000000000000001E-4</v>
      </c>
      <c r="P45" s="74"/>
      <c r="Q45" s="74"/>
      <c r="R45" s="73" t="s">
        <v>75</v>
      </c>
      <c r="S45" s="73"/>
      <c r="T45" s="79">
        <f t="shared" si="2"/>
        <v>0</v>
      </c>
      <c r="U45" s="79"/>
      <c r="V45" s="79"/>
      <c r="W45" s="79"/>
      <c r="X45" s="223"/>
      <c r="Y45" s="221" t="s">
        <v>143</v>
      </c>
      <c r="Z45" s="221"/>
      <c r="AA45" s="25" t="s">
        <v>52</v>
      </c>
      <c r="AB45" s="26"/>
      <c r="AC45" s="27"/>
      <c r="AD45" s="224"/>
      <c r="AE45" s="225"/>
      <c r="AF45" s="226"/>
      <c r="AG45" s="35" t="s">
        <v>104</v>
      </c>
      <c r="AH45" s="36"/>
      <c r="AI45" s="37"/>
      <c r="AJ45" s="35">
        <v>85</v>
      </c>
      <c r="AK45" s="36"/>
      <c r="AL45" s="37"/>
      <c r="AM45" s="31"/>
      <c r="AN45" s="32"/>
      <c r="AO45" s="32"/>
    </row>
    <row r="46" spans="2:41" x14ac:dyDescent="0.15">
      <c r="B46" s="168"/>
      <c r="C46" s="215" t="s">
        <v>153</v>
      </c>
      <c r="D46" s="216"/>
      <c r="E46" s="216"/>
      <c r="F46" s="216"/>
      <c r="G46" s="212" t="s">
        <v>130</v>
      </c>
      <c r="H46" s="212"/>
      <c r="I46" s="212"/>
      <c r="J46" s="212"/>
      <c r="K46" s="213"/>
      <c r="L46" s="213"/>
      <c r="M46" s="213"/>
      <c r="N46" s="213"/>
      <c r="O46" s="219">
        <v>2.5000000000000001E-3</v>
      </c>
      <c r="P46" s="219"/>
      <c r="Q46" s="219"/>
      <c r="R46" s="214" t="s">
        <v>132</v>
      </c>
      <c r="S46" s="214"/>
      <c r="T46" s="79">
        <f t="shared" ref="T46:T47" si="3">ROUNDDOWN(K46*O46,0)</f>
        <v>0</v>
      </c>
      <c r="U46" s="79"/>
      <c r="V46" s="79"/>
      <c r="W46" s="79"/>
      <c r="X46" s="223"/>
      <c r="Y46" s="223"/>
      <c r="Z46" s="223"/>
      <c r="AA46" s="28"/>
      <c r="AB46" s="29"/>
      <c r="AC46" s="30"/>
      <c r="AD46" s="227"/>
      <c r="AE46" s="228"/>
      <c r="AF46" s="229"/>
      <c r="AG46" s="38"/>
      <c r="AH46" s="39"/>
      <c r="AI46" s="40"/>
      <c r="AJ46" s="38"/>
      <c r="AK46" s="39"/>
      <c r="AL46" s="40"/>
      <c r="AM46" s="58"/>
      <c r="AN46" s="59"/>
      <c r="AO46" s="59"/>
    </row>
    <row r="47" spans="2:41" ht="19.8" customHeight="1" x14ac:dyDescent="0.15">
      <c r="B47" s="168"/>
      <c r="C47" s="217"/>
      <c r="D47" s="218"/>
      <c r="E47" s="218"/>
      <c r="F47" s="218"/>
      <c r="G47" s="212" t="s">
        <v>131</v>
      </c>
      <c r="H47" s="212"/>
      <c r="I47" s="212"/>
      <c r="J47" s="212"/>
      <c r="K47" s="213"/>
      <c r="L47" s="213"/>
      <c r="M47" s="213"/>
      <c r="N47" s="213"/>
      <c r="O47" s="220">
        <v>2.5000000000000001E-3</v>
      </c>
      <c r="P47" s="220"/>
      <c r="Q47" s="220"/>
      <c r="R47" s="214" t="s">
        <v>133</v>
      </c>
      <c r="S47" s="214"/>
      <c r="T47" s="79">
        <f t="shared" si="3"/>
        <v>0</v>
      </c>
      <c r="U47" s="79"/>
      <c r="V47" s="79"/>
      <c r="W47" s="79"/>
      <c r="X47" s="223"/>
      <c r="Y47" s="223"/>
      <c r="Z47" s="223"/>
      <c r="AA47" s="25" t="s">
        <v>31</v>
      </c>
      <c r="AB47" s="26"/>
      <c r="AC47" s="27"/>
      <c r="AD47" s="224"/>
      <c r="AE47" s="225"/>
      <c r="AF47" s="226"/>
      <c r="AG47" s="35" t="s">
        <v>105</v>
      </c>
      <c r="AH47" s="36"/>
      <c r="AI47" s="37"/>
      <c r="AJ47" s="35">
        <v>86</v>
      </c>
      <c r="AK47" s="36"/>
      <c r="AL47" s="37"/>
      <c r="AM47" s="31"/>
      <c r="AN47" s="32"/>
      <c r="AO47" s="32"/>
    </row>
    <row r="48" spans="2:41" ht="21" customHeight="1" x14ac:dyDescent="0.15">
      <c r="B48" s="168"/>
      <c r="C48" s="113" t="s">
        <v>15</v>
      </c>
      <c r="D48" s="114"/>
      <c r="E48" s="114"/>
      <c r="F48" s="114"/>
      <c r="G48" s="114"/>
      <c r="H48" s="114"/>
      <c r="I48" s="114"/>
      <c r="J48" s="115"/>
      <c r="K48" s="55"/>
      <c r="L48" s="55"/>
      <c r="M48" s="55"/>
      <c r="N48" s="55"/>
      <c r="O48" s="55"/>
      <c r="P48" s="55"/>
      <c r="Q48" s="55"/>
      <c r="R48" s="73">
        <v>11</v>
      </c>
      <c r="S48" s="73"/>
      <c r="T48" s="79">
        <f>SUM(T40:W45)</f>
        <v>0</v>
      </c>
      <c r="U48" s="79"/>
      <c r="V48" s="79"/>
      <c r="W48" s="79"/>
      <c r="X48" s="230"/>
      <c r="Y48" s="230"/>
      <c r="Z48" s="230"/>
      <c r="AA48" s="28"/>
      <c r="AB48" s="29"/>
      <c r="AC48" s="30"/>
      <c r="AD48" s="227"/>
      <c r="AE48" s="228"/>
      <c r="AF48" s="229"/>
      <c r="AG48" s="38"/>
      <c r="AH48" s="39"/>
      <c r="AI48" s="40"/>
      <c r="AJ48" s="38"/>
      <c r="AK48" s="39"/>
      <c r="AL48" s="40"/>
      <c r="AM48" s="33"/>
      <c r="AN48" s="34"/>
      <c r="AO48" s="34"/>
    </row>
    <row r="49" spans="2:41" ht="19.5" customHeight="1" x14ac:dyDescent="0.15">
      <c r="B49" s="170" t="s">
        <v>16</v>
      </c>
      <c r="C49" s="171"/>
      <c r="D49" s="78" t="s">
        <v>14</v>
      </c>
      <c r="E49" s="78"/>
      <c r="F49" s="78"/>
      <c r="G49" s="176" t="s">
        <v>48</v>
      </c>
      <c r="H49" s="78"/>
      <c r="I49" s="78"/>
      <c r="J49" s="78"/>
      <c r="K49" s="75"/>
      <c r="L49" s="75"/>
      <c r="M49" s="75"/>
      <c r="N49" s="75"/>
      <c r="O49" s="76">
        <v>0.01</v>
      </c>
      <c r="P49" s="76"/>
      <c r="Q49" s="76"/>
      <c r="R49" s="73">
        <v>12</v>
      </c>
      <c r="S49" s="73"/>
      <c r="T49" s="79">
        <f>ROUNDDOWN(K49*O49,0)</f>
        <v>0</v>
      </c>
      <c r="U49" s="79"/>
      <c r="V49" s="79"/>
      <c r="W49" s="79"/>
      <c r="X49" s="223" t="s">
        <v>106</v>
      </c>
      <c r="Y49" s="231" t="s">
        <v>27</v>
      </c>
      <c r="Z49" s="231"/>
      <c r="AA49" s="54" t="s">
        <v>53</v>
      </c>
      <c r="AB49" s="54"/>
      <c r="AC49" s="54"/>
      <c r="AD49" s="222"/>
      <c r="AE49" s="222"/>
      <c r="AF49" s="222"/>
      <c r="AG49" s="64" t="s">
        <v>99</v>
      </c>
      <c r="AH49" s="64"/>
      <c r="AI49" s="64"/>
      <c r="AJ49" s="64">
        <v>87</v>
      </c>
      <c r="AK49" s="64"/>
      <c r="AL49" s="64"/>
      <c r="AM49" s="56"/>
      <c r="AN49" s="56"/>
      <c r="AO49" s="57"/>
    </row>
    <row r="50" spans="2:41" ht="20.25" customHeight="1" x14ac:dyDescent="0.15">
      <c r="B50" s="172"/>
      <c r="C50" s="173"/>
      <c r="D50" s="78" t="s">
        <v>35</v>
      </c>
      <c r="E50" s="78"/>
      <c r="F50" s="78"/>
      <c r="G50" s="176" t="s">
        <v>48</v>
      </c>
      <c r="H50" s="78"/>
      <c r="I50" s="78"/>
      <c r="J50" s="78"/>
      <c r="K50" s="75"/>
      <c r="L50" s="75"/>
      <c r="M50" s="75"/>
      <c r="N50" s="75"/>
      <c r="O50" s="76">
        <v>0.01</v>
      </c>
      <c r="P50" s="76"/>
      <c r="Q50" s="76"/>
      <c r="R50" s="73">
        <v>13</v>
      </c>
      <c r="S50" s="73"/>
      <c r="T50" s="79">
        <f>ROUNDDOWN(K50*O50,0)</f>
        <v>0</v>
      </c>
      <c r="U50" s="79"/>
      <c r="V50" s="79"/>
      <c r="W50" s="79"/>
      <c r="X50" s="223"/>
      <c r="Y50" s="221" t="s">
        <v>125</v>
      </c>
      <c r="Z50" s="221"/>
      <c r="AA50" s="54" t="s">
        <v>53</v>
      </c>
      <c r="AB50" s="54"/>
      <c r="AC50" s="54"/>
      <c r="AD50" s="222"/>
      <c r="AE50" s="222"/>
      <c r="AF50" s="222"/>
      <c r="AG50" s="64" t="s">
        <v>97</v>
      </c>
      <c r="AH50" s="64"/>
      <c r="AI50" s="64"/>
      <c r="AJ50" s="64">
        <v>83</v>
      </c>
      <c r="AK50" s="64"/>
      <c r="AL50" s="64"/>
      <c r="AM50" s="56"/>
      <c r="AN50" s="56"/>
      <c r="AO50" s="57"/>
    </row>
    <row r="51" spans="2:41" ht="20.25" customHeight="1" x14ac:dyDescent="0.15">
      <c r="B51" s="172"/>
      <c r="C51" s="173"/>
      <c r="D51" s="78" t="s">
        <v>49</v>
      </c>
      <c r="E51" s="78"/>
      <c r="F51" s="78"/>
      <c r="G51" s="176" t="s">
        <v>48</v>
      </c>
      <c r="H51" s="78"/>
      <c r="I51" s="78"/>
      <c r="J51" s="78"/>
      <c r="K51" s="75"/>
      <c r="L51" s="75"/>
      <c r="M51" s="75"/>
      <c r="N51" s="75"/>
      <c r="O51" s="157">
        <f>1/100</f>
        <v>0.01</v>
      </c>
      <c r="P51" s="157"/>
      <c r="Q51" s="157"/>
      <c r="R51" s="73">
        <v>14</v>
      </c>
      <c r="S51" s="73"/>
      <c r="T51" s="79">
        <f>ROUNDDOWN(K51*O51,0)</f>
        <v>0</v>
      </c>
      <c r="U51" s="79"/>
      <c r="V51" s="79"/>
      <c r="W51" s="79"/>
      <c r="X51" s="230"/>
      <c r="Y51" s="230"/>
      <c r="Z51" s="230"/>
      <c r="AA51" s="203" t="s">
        <v>96</v>
      </c>
      <c r="AB51" s="203"/>
      <c r="AC51" s="203"/>
      <c r="AD51" s="232"/>
      <c r="AE51" s="232"/>
      <c r="AF51" s="232"/>
      <c r="AG51" s="51" t="s">
        <v>98</v>
      </c>
      <c r="AH51" s="51"/>
      <c r="AI51" s="51"/>
      <c r="AJ51" s="51">
        <v>84</v>
      </c>
      <c r="AK51" s="51"/>
      <c r="AL51" s="51"/>
      <c r="AM51" s="52"/>
      <c r="AN51" s="52"/>
      <c r="AO51" s="53"/>
    </row>
    <row r="52" spans="2:41" ht="20.25" customHeight="1" x14ac:dyDescent="0.15">
      <c r="B52" s="174"/>
      <c r="C52" s="175"/>
      <c r="D52" s="113" t="s">
        <v>15</v>
      </c>
      <c r="E52" s="114"/>
      <c r="F52" s="114"/>
      <c r="G52" s="114"/>
      <c r="H52" s="114"/>
      <c r="I52" s="114"/>
      <c r="J52" s="115"/>
      <c r="K52" s="55"/>
      <c r="L52" s="55"/>
      <c r="M52" s="55"/>
      <c r="N52" s="55"/>
      <c r="O52" s="55"/>
      <c r="P52" s="55"/>
      <c r="Q52" s="55"/>
      <c r="R52" s="73">
        <v>15</v>
      </c>
      <c r="S52" s="73"/>
      <c r="T52" s="79">
        <f>SUM(T49:W51)</f>
        <v>0</v>
      </c>
      <c r="U52" s="79"/>
      <c r="V52" s="79"/>
      <c r="W52" s="79"/>
      <c r="X52" s="45" t="s">
        <v>150</v>
      </c>
      <c r="Y52" s="206"/>
      <c r="Z52" s="211"/>
      <c r="AA52" s="233" t="s">
        <v>93</v>
      </c>
      <c r="AB52" s="234"/>
      <c r="AC52" s="235"/>
      <c r="AD52" s="236" t="s">
        <v>94</v>
      </c>
      <c r="AE52" s="237"/>
      <c r="AF52" s="238"/>
      <c r="AG52" s="45" t="s">
        <v>144</v>
      </c>
      <c r="AH52" s="46"/>
      <c r="AI52" s="47"/>
      <c r="AJ52" s="35">
        <v>83</v>
      </c>
      <c r="AK52" s="36"/>
      <c r="AL52" s="37"/>
      <c r="AM52" s="60"/>
      <c r="AN52" s="61"/>
      <c r="AO52" s="61"/>
    </row>
    <row r="53" spans="2:41" ht="23.1" customHeight="1" x14ac:dyDescent="0.15">
      <c r="B53" s="177" t="s">
        <v>134</v>
      </c>
      <c r="C53" s="173"/>
      <c r="D53" s="180" t="s">
        <v>76</v>
      </c>
      <c r="E53" s="181"/>
      <c r="F53" s="182"/>
      <c r="G53" s="176" t="s">
        <v>48</v>
      </c>
      <c r="H53" s="78"/>
      <c r="I53" s="78"/>
      <c r="J53" s="78"/>
      <c r="K53" s="75">
        <v>0</v>
      </c>
      <c r="L53" s="75"/>
      <c r="M53" s="75"/>
      <c r="N53" s="75"/>
      <c r="O53" s="187">
        <v>5.0000000000000001E-3</v>
      </c>
      <c r="P53" s="187"/>
      <c r="Q53" s="187"/>
      <c r="R53" s="73" t="s">
        <v>46</v>
      </c>
      <c r="S53" s="73"/>
      <c r="T53" s="79">
        <f>ROUNDDOWN(K53*O53,0)</f>
        <v>0</v>
      </c>
      <c r="U53" s="79"/>
      <c r="V53" s="79"/>
      <c r="W53" s="79"/>
      <c r="X53" s="67"/>
      <c r="Y53" s="68"/>
      <c r="Z53" s="69"/>
      <c r="AA53" s="239" t="s">
        <v>95</v>
      </c>
      <c r="AB53" s="240"/>
      <c r="AC53" s="241"/>
      <c r="AD53" s="242"/>
      <c r="AE53" s="243"/>
      <c r="AF53" s="244"/>
      <c r="AG53" s="48"/>
      <c r="AH53" s="49"/>
      <c r="AI53" s="50"/>
      <c r="AJ53" s="38"/>
      <c r="AK53" s="39"/>
      <c r="AL53" s="40"/>
      <c r="AM53" s="62"/>
      <c r="AN53" s="63"/>
      <c r="AO53" s="63"/>
    </row>
    <row r="54" spans="2:41" ht="23.1" customHeight="1" x14ac:dyDescent="0.15">
      <c r="B54" s="172"/>
      <c r="C54" s="173"/>
      <c r="D54" s="183" t="s">
        <v>77</v>
      </c>
      <c r="E54" s="184"/>
      <c r="F54" s="185"/>
      <c r="G54" s="176" t="s">
        <v>48</v>
      </c>
      <c r="H54" s="78"/>
      <c r="I54" s="78"/>
      <c r="J54" s="78"/>
      <c r="K54" s="75"/>
      <c r="L54" s="75"/>
      <c r="M54" s="75"/>
      <c r="N54" s="75"/>
      <c r="O54" s="188">
        <v>5.0000000000000001E-3</v>
      </c>
      <c r="P54" s="188"/>
      <c r="Q54" s="188"/>
      <c r="R54" s="73" t="s">
        <v>50</v>
      </c>
      <c r="S54" s="73"/>
      <c r="T54" s="79">
        <f>ROUNDDOWN(K54*O54,0)</f>
        <v>0</v>
      </c>
      <c r="U54" s="79"/>
      <c r="V54" s="79"/>
      <c r="W54" s="79"/>
      <c r="X54" s="245" t="s">
        <v>20</v>
      </c>
      <c r="Y54" s="246"/>
      <c r="Z54" s="247"/>
      <c r="AA54" s="248"/>
      <c r="AB54" s="248"/>
      <c r="AC54" s="248"/>
      <c r="AD54" s="248"/>
      <c r="AE54" s="248"/>
      <c r="AF54" s="248"/>
      <c r="AG54" s="55"/>
      <c r="AH54" s="55"/>
      <c r="AI54" s="55"/>
      <c r="AJ54" s="51">
        <v>91</v>
      </c>
      <c r="AK54" s="51"/>
      <c r="AL54" s="51"/>
      <c r="AM54" s="52"/>
      <c r="AN54" s="52"/>
      <c r="AO54" s="53"/>
    </row>
    <row r="55" spans="2:41" ht="18.75" customHeight="1" x14ac:dyDescent="0.15">
      <c r="B55" s="174"/>
      <c r="C55" s="175"/>
      <c r="D55" s="113" t="s">
        <v>15</v>
      </c>
      <c r="E55" s="114"/>
      <c r="F55" s="114"/>
      <c r="G55" s="114"/>
      <c r="H55" s="114"/>
      <c r="I55" s="114"/>
      <c r="J55" s="115"/>
      <c r="K55" s="55"/>
      <c r="L55" s="55"/>
      <c r="M55" s="55"/>
      <c r="N55" s="55"/>
      <c r="O55" s="55"/>
      <c r="P55" s="55"/>
      <c r="Q55" s="55"/>
      <c r="R55" s="73">
        <v>15</v>
      </c>
      <c r="S55" s="73"/>
      <c r="T55" s="79">
        <f>SUM(T53:W54)</f>
        <v>0</v>
      </c>
      <c r="U55" s="79"/>
      <c r="V55" s="79"/>
      <c r="W55" s="79"/>
      <c r="X55" s="249"/>
      <c r="Y55" s="250"/>
      <c r="Z55" s="24"/>
      <c r="AA55" s="24"/>
      <c r="AB55" s="24"/>
      <c r="AC55" s="24"/>
      <c r="AD55" s="24"/>
      <c r="AE55" s="250"/>
      <c r="AF55" s="250"/>
      <c r="AG55" s="5"/>
      <c r="AH55" s="5"/>
      <c r="AI55" s="5"/>
      <c r="AJ55" s="5"/>
      <c r="AK55" s="5"/>
      <c r="AL55" s="5"/>
      <c r="AM55" s="5"/>
      <c r="AN55" s="5"/>
      <c r="AO55" s="3"/>
    </row>
    <row r="56" spans="2:41" ht="23.1" customHeight="1" x14ac:dyDescent="0.15">
      <c r="B56" s="170" t="s">
        <v>78</v>
      </c>
      <c r="C56" s="171"/>
      <c r="D56" s="176" t="s">
        <v>79</v>
      </c>
      <c r="E56" s="78"/>
      <c r="F56" s="78"/>
      <c r="G56" s="78" t="s">
        <v>80</v>
      </c>
      <c r="H56" s="78"/>
      <c r="I56" s="78"/>
      <c r="J56" s="78"/>
      <c r="K56" s="75"/>
      <c r="L56" s="75"/>
      <c r="M56" s="75"/>
      <c r="N56" s="75"/>
      <c r="O56" s="190">
        <v>0.02</v>
      </c>
      <c r="P56" s="190"/>
      <c r="Q56" s="190"/>
      <c r="R56" s="73">
        <v>16</v>
      </c>
      <c r="S56" s="73"/>
      <c r="T56" s="79">
        <f t="shared" ref="T56:T65" si="4">ROUNDDOWN(K56*O56,0)</f>
        <v>0</v>
      </c>
      <c r="U56" s="79"/>
      <c r="V56" s="79"/>
      <c r="W56" s="79"/>
      <c r="X56" s="249"/>
      <c r="Y56" s="250"/>
      <c r="Z56" s="24"/>
      <c r="AA56" s="24"/>
      <c r="AB56" s="24"/>
      <c r="AC56" s="24"/>
      <c r="AD56" s="24"/>
      <c r="AE56" s="250"/>
      <c r="AF56" s="250"/>
      <c r="AG56" s="5"/>
      <c r="AH56" s="5"/>
      <c r="AI56" s="5"/>
      <c r="AJ56" s="5"/>
      <c r="AK56" s="5"/>
      <c r="AL56" s="5"/>
      <c r="AM56" s="5"/>
      <c r="AN56" s="5"/>
      <c r="AO56" s="3"/>
    </row>
    <row r="57" spans="2:41" ht="23.1" customHeight="1" x14ac:dyDescent="0.15">
      <c r="B57" s="172"/>
      <c r="C57" s="173"/>
      <c r="D57" s="176" t="s">
        <v>108</v>
      </c>
      <c r="E57" s="78"/>
      <c r="F57" s="78"/>
      <c r="G57" s="78" t="s">
        <v>80</v>
      </c>
      <c r="H57" s="78"/>
      <c r="I57" s="78"/>
      <c r="J57" s="78"/>
      <c r="K57" s="75"/>
      <c r="L57" s="75"/>
      <c r="M57" s="75"/>
      <c r="N57" s="75"/>
      <c r="O57" s="189">
        <f>1/100</f>
        <v>0.01</v>
      </c>
      <c r="P57" s="189"/>
      <c r="Q57" s="189"/>
      <c r="R57" s="73" t="s">
        <v>109</v>
      </c>
      <c r="S57" s="73"/>
      <c r="T57" s="79">
        <f>ROUNDDOWN(K57*O57,0)</f>
        <v>0</v>
      </c>
      <c r="U57" s="79"/>
      <c r="V57" s="79"/>
      <c r="W57" s="79"/>
      <c r="X57" s="249"/>
      <c r="Y57" s="250"/>
      <c r="Z57" s="24"/>
      <c r="AA57" s="24"/>
      <c r="AB57" s="24"/>
      <c r="AC57" s="24"/>
      <c r="AD57" s="24"/>
      <c r="AE57" s="250"/>
      <c r="AF57" s="250"/>
      <c r="AG57" s="5"/>
      <c r="AH57" s="5"/>
      <c r="AI57" s="5"/>
      <c r="AJ57" s="5"/>
      <c r="AK57" s="5"/>
      <c r="AL57" s="5"/>
      <c r="AM57" s="5"/>
      <c r="AN57" s="5"/>
      <c r="AO57" s="3"/>
    </row>
    <row r="58" spans="2:41" ht="23.1" customHeight="1" x14ac:dyDescent="0.15">
      <c r="B58" s="172"/>
      <c r="C58" s="173"/>
      <c r="D58" s="178" t="s">
        <v>81</v>
      </c>
      <c r="E58" s="179"/>
      <c r="F58" s="179"/>
      <c r="G58" s="78" t="s">
        <v>80</v>
      </c>
      <c r="H58" s="78"/>
      <c r="I58" s="78"/>
      <c r="J58" s="78"/>
      <c r="K58" s="75"/>
      <c r="L58" s="75"/>
      <c r="M58" s="75"/>
      <c r="N58" s="75"/>
      <c r="O58" s="189">
        <f>2/100</f>
        <v>0.02</v>
      </c>
      <c r="P58" s="189"/>
      <c r="Q58" s="189"/>
      <c r="R58" s="73" t="s">
        <v>47</v>
      </c>
      <c r="S58" s="73"/>
      <c r="T58" s="79">
        <f t="shared" si="4"/>
        <v>0</v>
      </c>
      <c r="U58" s="79"/>
      <c r="V58" s="79"/>
      <c r="W58" s="79"/>
      <c r="X58" s="249"/>
      <c r="Y58" s="250"/>
      <c r="Z58" s="41" t="s">
        <v>154</v>
      </c>
      <c r="AA58" s="41"/>
      <c r="AB58" s="41"/>
      <c r="AC58" s="41"/>
      <c r="AD58" s="41"/>
      <c r="AE58" s="41"/>
      <c r="AF58" s="250"/>
      <c r="AG58" s="5"/>
      <c r="AH58" s="5"/>
      <c r="AI58" s="5"/>
      <c r="AJ58" s="5"/>
      <c r="AK58" s="5"/>
      <c r="AL58" s="5"/>
      <c r="AM58" s="5"/>
      <c r="AN58" s="5"/>
      <c r="AO58" s="3"/>
    </row>
    <row r="59" spans="2:41" ht="23.1" customHeight="1" x14ac:dyDescent="0.15">
      <c r="B59" s="174"/>
      <c r="C59" s="175"/>
      <c r="D59" s="176" t="s">
        <v>82</v>
      </c>
      <c r="E59" s="78"/>
      <c r="F59" s="78"/>
      <c r="G59" s="78" t="s">
        <v>80</v>
      </c>
      <c r="H59" s="78"/>
      <c r="I59" s="78"/>
      <c r="J59" s="78"/>
      <c r="K59" s="75"/>
      <c r="L59" s="75"/>
      <c r="M59" s="75"/>
      <c r="N59" s="75"/>
      <c r="O59" s="189">
        <f>1/100</f>
        <v>0.01</v>
      </c>
      <c r="P59" s="189"/>
      <c r="Q59" s="189"/>
      <c r="R59" s="73">
        <v>17</v>
      </c>
      <c r="S59" s="73"/>
      <c r="T59" s="79">
        <f t="shared" si="4"/>
        <v>0</v>
      </c>
      <c r="U59" s="79"/>
      <c r="V59" s="79"/>
      <c r="W59" s="79"/>
      <c r="X59" s="249"/>
      <c r="Y59" s="250"/>
      <c r="Z59" s="41"/>
      <c r="AA59" s="41"/>
      <c r="AB59" s="41"/>
      <c r="AC59" s="41"/>
      <c r="AD59" s="41"/>
      <c r="AE59" s="41"/>
      <c r="AF59" s="250"/>
      <c r="AG59" s="5"/>
      <c r="AH59" s="5"/>
      <c r="AI59" s="5"/>
      <c r="AJ59" s="5"/>
      <c r="AK59" s="5"/>
      <c r="AL59" s="5"/>
      <c r="AM59" s="5"/>
      <c r="AN59" s="5"/>
      <c r="AO59" s="3"/>
    </row>
    <row r="60" spans="2:41" ht="19.5" customHeight="1" x14ac:dyDescent="0.15">
      <c r="B60" s="204" t="s">
        <v>110</v>
      </c>
      <c r="C60" s="205"/>
      <c r="D60" s="70" t="s">
        <v>111</v>
      </c>
      <c r="E60" s="71"/>
      <c r="F60" s="72"/>
      <c r="G60" s="192" t="s">
        <v>80</v>
      </c>
      <c r="H60" s="192"/>
      <c r="I60" s="192"/>
      <c r="J60" s="192"/>
      <c r="K60" s="202"/>
      <c r="L60" s="202"/>
      <c r="M60" s="202"/>
      <c r="N60" s="202"/>
      <c r="O60" s="76">
        <v>0.01</v>
      </c>
      <c r="P60" s="76"/>
      <c r="Q60" s="76"/>
      <c r="R60" s="201" t="s">
        <v>112</v>
      </c>
      <c r="S60" s="201"/>
      <c r="T60" s="79">
        <f>ROUNDDOWN(K60*O60,0)</f>
        <v>0</v>
      </c>
      <c r="U60" s="79"/>
      <c r="V60" s="79"/>
      <c r="W60" s="79"/>
      <c r="X60" s="4"/>
      <c r="Y60" s="5"/>
      <c r="Z60" s="18"/>
      <c r="AA60" s="18"/>
      <c r="AB60" s="18"/>
      <c r="AC60" s="18"/>
      <c r="AD60" s="18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3"/>
    </row>
    <row r="61" spans="2:41" ht="18.75" customHeight="1" x14ac:dyDescent="0.15">
      <c r="B61" s="29"/>
      <c r="C61" s="30"/>
      <c r="D61" s="67" t="s">
        <v>107</v>
      </c>
      <c r="E61" s="68"/>
      <c r="F61" s="69"/>
      <c r="G61" s="192" t="s">
        <v>80</v>
      </c>
      <c r="H61" s="192"/>
      <c r="I61" s="192"/>
      <c r="J61" s="192"/>
      <c r="K61" s="202"/>
      <c r="L61" s="202"/>
      <c r="M61" s="202"/>
      <c r="N61" s="202"/>
      <c r="O61" s="76">
        <v>5.0000000000000001E-3</v>
      </c>
      <c r="P61" s="76"/>
      <c r="Q61" s="76"/>
      <c r="R61" s="201" t="s">
        <v>113</v>
      </c>
      <c r="S61" s="201"/>
      <c r="T61" s="79">
        <f>ROUNDDOWN(K61*O61,0)</f>
        <v>0</v>
      </c>
      <c r="U61" s="79"/>
      <c r="V61" s="79"/>
      <c r="W61" s="79"/>
      <c r="X61" s="4"/>
      <c r="Y61" s="5"/>
      <c r="Z61" s="18"/>
      <c r="AA61" s="18"/>
      <c r="AB61" s="18"/>
      <c r="AC61" s="18"/>
      <c r="AD61" s="18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3"/>
    </row>
    <row r="62" spans="2:41" ht="23.1" customHeight="1" x14ac:dyDescent="0.15">
      <c r="B62" s="46" t="s">
        <v>83</v>
      </c>
      <c r="C62" s="47"/>
      <c r="D62" s="191" t="s">
        <v>14</v>
      </c>
      <c r="E62" s="192"/>
      <c r="F62" s="192"/>
      <c r="G62" s="78" t="s">
        <v>80</v>
      </c>
      <c r="H62" s="78"/>
      <c r="I62" s="78"/>
      <c r="J62" s="78"/>
      <c r="K62" s="75"/>
      <c r="L62" s="75"/>
      <c r="M62" s="75"/>
      <c r="N62" s="75"/>
      <c r="O62" s="187">
        <v>5.0000000000000001E-3</v>
      </c>
      <c r="P62" s="187"/>
      <c r="Q62" s="187"/>
      <c r="R62" s="73">
        <v>18</v>
      </c>
      <c r="S62" s="73"/>
      <c r="T62" s="79">
        <f t="shared" si="4"/>
        <v>0</v>
      </c>
      <c r="U62" s="79"/>
      <c r="V62" s="79"/>
      <c r="W62" s="79"/>
      <c r="X62" s="4"/>
      <c r="Y62" s="22" t="s">
        <v>43</v>
      </c>
      <c r="Z62" s="186"/>
      <c r="AA62" s="42"/>
      <c r="AB62" s="42"/>
      <c r="AC62" s="42"/>
      <c r="AD62" s="42"/>
      <c r="AE62" s="42"/>
      <c r="AF62" s="5" t="s">
        <v>44</v>
      </c>
      <c r="AG62" s="5"/>
      <c r="AH62" s="5"/>
      <c r="AI62" s="5"/>
      <c r="AJ62" s="5"/>
      <c r="AK62" s="5"/>
      <c r="AL62" s="5"/>
      <c r="AM62" s="5"/>
      <c r="AN62" s="5"/>
      <c r="AO62" s="3"/>
    </row>
    <row r="63" spans="2:41" ht="23.1" customHeight="1" x14ac:dyDescent="0.15">
      <c r="B63" s="49"/>
      <c r="C63" s="50"/>
      <c r="D63" s="191" t="s">
        <v>49</v>
      </c>
      <c r="E63" s="192"/>
      <c r="F63" s="192"/>
      <c r="G63" s="78" t="s">
        <v>80</v>
      </c>
      <c r="H63" s="78"/>
      <c r="I63" s="78"/>
      <c r="J63" s="78"/>
      <c r="K63" s="75"/>
      <c r="L63" s="75"/>
      <c r="M63" s="75"/>
      <c r="N63" s="75"/>
      <c r="O63" s="188">
        <v>5.0000000000000001E-3</v>
      </c>
      <c r="P63" s="188"/>
      <c r="Q63" s="188"/>
      <c r="R63" s="73">
        <v>19</v>
      </c>
      <c r="S63" s="73"/>
      <c r="T63" s="79">
        <f t="shared" si="4"/>
        <v>0</v>
      </c>
      <c r="U63" s="79"/>
      <c r="V63" s="79"/>
      <c r="W63" s="79"/>
      <c r="X63" s="4"/>
      <c r="Y63" s="22"/>
      <c r="Z63" s="20"/>
      <c r="AA63" s="19"/>
      <c r="AB63" s="19"/>
      <c r="AC63" s="19"/>
      <c r="AD63" s="19"/>
      <c r="AE63" s="19"/>
      <c r="AF63" s="5"/>
      <c r="AG63" s="5"/>
      <c r="AH63" s="5"/>
      <c r="AI63" s="5"/>
      <c r="AJ63" s="5"/>
      <c r="AK63" s="5"/>
      <c r="AL63" s="5"/>
      <c r="AM63" s="5"/>
      <c r="AN63" s="5"/>
      <c r="AO63" s="3"/>
    </row>
    <row r="64" spans="2:41" ht="23.1" customHeight="1" x14ac:dyDescent="0.15">
      <c r="B64" s="206" t="s">
        <v>135</v>
      </c>
      <c r="C64" s="47"/>
      <c r="D64" s="191" t="s">
        <v>14</v>
      </c>
      <c r="E64" s="192"/>
      <c r="F64" s="192"/>
      <c r="G64" s="78" t="s">
        <v>80</v>
      </c>
      <c r="H64" s="78"/>
      <c r="I64" s="78"/>
      <c r="J64" s="78"/>
      <c r="K64" s="75"/>
      <c r="L64" s="75"/>
      <c r="M64" s="75"/>
      <c r="N64" s="75"/>
      <c r="O64" s="187">
        <v>5.0000000000000001E-3</v>
      </c>
      <c r="P64" s="187"/>
      <c r="Q64" s="187"/>
      <c r="R64" s="73" t="s">
        <v>84</v>
      </c>
      <c r="S64" s="73"/>
      <c r="T64" s="79">
        <f t="shared" si="4"/>
        <v>0</v>
      </c>
      <c r="U64" s="79"/>
      <c r="V64" s="79"/>
      <c r="W64" s="79"/>
      <c r="X64" s="4"/>
      <c r="Y64" s="5"/>
      <c r="Z64" s="18"/>
      <c r="AA64" s="18"/>
      <c r="AB64" s="18"/>
      <c r="AC64" s="18"/>
      <c r="AD64" s="18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3"/>
    </row>
    <row r="65" spans="2:41" ht="23.1" customHeight="1" x14ac:dyDescent="0.15">
      <c r="B65" s="49"/>
      <c r="C65" s="50"/>
      <c r="D65" s="191" t="s">
        <v>49</v>
      </c>
      <c r="E65" s="192"/>
      <c r="F65" s="192"/>
      <c r="G65" s="78" t="s">
        <v>80</v>
      </c>
      <c r="H65" s="78"/>
      <c r="I65" s="78"/>
      <c r="J65" s="78"/>
      <c r="K65" s="75"/>
      <c r="L65" s="75"/>
      <c r="M65" s="75"/>
      <c r="N65" s="75"/>
      <c r="O65" s="188">
        <v>5.0000000000000001E-3</v>
      </c>
      <c r="P65" s="188"/>
      <c r="Q65" s="188"/>
      <c r="R65" s="73" t="s">
        <v>85</v>
      </c>
      <c r="S65" s="73"/>
      <c r="T65" s="79">
        <f t="shared" si="4"/>
        <v>0</v>
      </c>
      <c r="U65" s="79"/>
      <c r="V65" s="79"/>
      <c r="W65" s="79"/>
      <c r="X65" s="4"/>
      <c r="Y65" s="5"/>
      <c r="Z65" s="18"/>
      <c r="AA65" s="18"/>
      <c r="AB65" s="18"/>
      <c r="AC65" s="18"/>
      <c r="AD65" s="18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3"/>
    </row>
    <row r="66" spans="2:41" ht="23.1" customHeight="1" x14ac:dyDescent="0.15">
      <c r="B66" s="44" t="s">
        <v>15</v>
      </c>
      <c r="C66" s="44"/>
      <c r="D66" s="44"/>
      <c r="E66" s="44"/>
      <c r="F66" s="44"/>
      <c r="G66" s="44"/>
      <c r="H66" s="44"/>
      <c r="I66" s="44"/>
      <c r="J66" s="77"/>
      <c r="K66" s="248"/>
      <c r="L66" s="248"/>
      <c r="M66" s="248"/>
      <c r="N66" s="248"/>
      <c r="O66" s="248"/>
      <c r="P66" s="248"/>
      <c r="Q66" s="248"/>
      <c r="R66" s="210">
        <v>20</v>
      </c>
      <c r="S66" s="210"/>
      <c r="T66" s="287">
        <f>SUM(T56:W65)</f>
        <v>0</v>
      </c>
      <c r="U66" s="287"/>
      <c r="V66" s="287"/>
      <c r="W66" s="287"/>
      <c r="X66" s="249"/>
      <c r="Y66" s="250"/>
      <c r="Z66" s="41" t="s">
        <v>151</v>
      </c>
      <c r="AA66" s="41"/>
      <c r="AB66" s="41"/>
      <c r="AC66" s="41"/>
      <c r="AD66" s="41"/>
      <c r="AE66" s="41"/>
      <c r="AF66" s="288"/>
      <c r="AG66" s="250"/>
      <c r="AH66" s="250"/>
      <c r="AI66" s="250"/>
      <c r="AJ66" s="250"/>
      <c r="AK66" s="250"/>
      <c r="AL66" s="250"/>
      <c r="AM66" s="250"/>
      <c r="AN66" s="250"/>
      <c r="AO66" s="3"/>
    </row>
    <row r="67" spans="2:41" ht="23.1" customHeight="1" x14ac:dyDescent="0.15">
      <c r="B67" s="289" t="s">
        <v>17</v>
      </c>
      <c r="C67" s="290"/>
      <c r="D67" s="291" t="s">
        <v>86</v>
      </c>
      <c r="E67" s="291"/>
      <c r="F67" s="291"/>
      <c r="G67" s="192" t="s">
        <v>18</v>
      </c>
      <c r="H67" s="192"/>
      <c r="I67" s="192"/>
      <c r="J67" s="192"/>
      <c r="K67" s="292"/>
      <c r="L67" s="292"/>
      <c r="M67" s="292"/>
      <c r="N67" s="292"/>
      <c r="O67" s="209">
        <v>0.05</v>
      </c>
      <c r="P67" s="209"/>
      <c r="Q67" s="209"/>
      <c r="R67" s="210">
        <v>24</v>
      </c>
      <c r="S67" s="210"/>
      <c r="T67" s="287">
        <f>ROUNDDOWN(K67*O67,0)</f>
        <v>0</v>
      </c>
      <c r="U67" s="287"/>
      <c r="V67" s="287"/>
      <c r="W67" s="287"/>
      <c r="X67" s="249"/>
      <c r="Y67" s="293" t="s">
        <v>43</v>
      </c>
      <c r="Z67" s="294"/>
      <c r="AA67" s="41"/>
      <c r="AB67" s="41"/>
      <c r="AC67" s="41"/>
      <c r="AD67" s="41"/>
      <c r="AE67" s="41"/>
      <c r="AF67" s="288" t="s">
        <v>44</v>
      </c>
      <c r="AG67" s="250"/>
      <c r="AH67" s="250"/>
      <c r="AI67" s="250"/>
      <c r="AJ67" s="250"/>
      <c r="AK67" s="250"/>
      <c r="AL67" s="250"/>
      <c r="AM67" s="250"/>
      <c r="AN67" s="250"/>
      <c r="AO67" s="3"/>
    </row>
    <row r="68" spans="2:41" ht="23.1" customHeight="1" x14ac:dyDescent="0.15">
      <c r="B68" s="177"/>
      <c r="C68" s="295"/>
      <c r="D68" s="207" t="s">
        <v>142</v>
      </c>
      <c r="E68" s="208"/>
      <c r="F68" s="208"/>
      <c r="G68" s="192" t="s">
        <v>19</v>
      </c>
      <c r="H68" s="192"/>
      <c r="I68" s="192"/>
      <c r="J68" s="192"/>
      <c r="K68" s="292"/>
      <c r="L68" s="292"/>
      <c r="M68" s="292"/>
      <c r="N68" s="292"/>
      <c r="O68" s="296">
        <v>2E-3</v>
      </c>
      <c r="P68" s="296"/>
      <c r="Q68" s="296"/>
      <c r="R68" s="210">
        <v>25</v>
      </c>
      <c r="S68" s="210"/>
      <c r="T68" s="287">
        <f>ROUNDDOWN(K68*O68,0)</f>
        <v>0</v>
      </c>
      <c r="U68" s="287"/>
      <c r="V68" s="287"/>
      <c r="W68" s="287"/>
      <c r="X68" s="249"/>
      <c r="Y68" s="250"/>
      <c r="Z68" s="250"/>
      <c r="AA68" s="250"/>
      <c r="AB68" s="250"/>
      <c r="AC68" s="250"/>
      <c r="AD68" s="250"/>
      <c r="AE68" s="250"/>
      <c r="AF68" s="250"/>
      <c r="AG68" s="250"/>
      <c r="AH68" s="250"/>
      <c r="AI68" s="250"/>
      <c r="AJ68" s="250"/>
      <c r="AK68" s="250"/>
      <c r="AL68" s="250"/>
      <c r="AM68" s="250"/>
      <c r="AN68" s="250"/>
      <c r="AO68" s="3"/>
    </row>
    <row r="69" spans="2:41" ht="23.1" customHeight="1" x14ac:dyDescent="0.15">
      <c r="B69" s="297"/>
      <c r="C69" s="298"/>
      <c r="D69" s="43" t="s">
        <v>15</v>
      </c>
      <c r="E69" s="44"/>
      <c r="F69" s="44"/>
      <c r="G69" s="44"/>
      <c r="H69" s="44"/>
      <c r="I69" s="44"/>
      <c r="J69" s="77"/>
      <c r="K69" s="299"/>
      <c r="L69" s="299"/>
      <c r="M69" s="299"/>
      <c r="N69" s="299"/>
      <c r="O69" s="300"/>
      <c r="P69" s="300"/>
      <c r="Q69" s="300"/>
      <c r="R69" s="210">
        <v>26</v>
      </c>
      <c r="S69" s="210"/>
      <c r="T69" s="287">
        <f>SUM(T67:W68)</f>
        <v>0</v>
      </c>
      <c r="U69" s="287"/>
      <c r="V69" s="287"/>
      <c r="W69" s="287"/>
      <c r="X69" s="249"/>
      <c r="Y69" s="250"/>
      <c r="Z69" s="250"/>
      <c r="AA69" s="250"/>
      <c r="AB69" s="250"/>
      <c r="AC69" s="250"/>
      <c r="AD69" s="250"/>
      <c r="AE69" s="250"/>
      <c r="AF69" s="250"/>
      <c r="AG69" s="250"/>
      <c r="AH69" s="250"/>
      <c r="AI69" s="250"/>
      <c r="AJ69" s="250"/>
      <c r="AK69" s="250"/>
      <c r="AL69" s="250"/>
      <c r="AM69" s="250"/>
      <c r="AN69" s="250"/>
      <c r="AO69" s="3"/>
    </row>
    <row r="70" spans="2:41" ht="23.1" customHeight="1" x14ac:dyDescent="0.15">
      <c r="B70" s="206" t="s">
        <v>36</v>
      </c>
      <c r="C70" s="206"/>
      <c r="D70" s="45" t="s">
        <v>158</v>
      </c>
      <c r="E70" s="234"/>
      <c r="F70" s="235"/>
      <c r="G70" s="43" t="s">
        <v>38</v>
      </c>
      <c r="H70" s="44"/>
      <c r="I70" s="44"/>
      <c r="J70" s="77"/>
      <c r="K70" s="292"/>
      <c r="L70" s="292"/>
      <c r="M70" s="292"/>
      <c r="N70" s="292"/>
      <c r="O70" s="209">
        <v>0.05</v>
      </c>
      <c r="P70" s="209"/>
      <c r="Q70" s="209"/>
      <c r="R70" s="210">
        <v>38</v>
      </c>
      <c r="S70" s="210"/>
      <c r="T70" s="287">
        <f>ROUNDDOWN(K70*O70,0)</f>
        <v>0</v>
      </c>
      <c r="U70" s="287"/>
      <c r="V70" s="287"/>
      <c r="W70" s="287"/>
      <c r="X70" s="249"/>
      <c r="Y70" s="250"/>
      <c r="Z70" s="250"/>
      <c r="AA70" s="250"/>
      <c r="AB70" s="250"/>
      <c r="AC70" s="250"/>
      <c r="AD70" s="250"/>
      <c r="AE70" s="250"/>
      <c r="AF70" s="250"/>
      <c r="AG70" s="250"/>
      <c r="AH70" s="250"/>
      <c r="AI70" s="250"/>
      <c r="AJ70" s="250"/>
      <c r="AK70" s="250"/>
      <c r="AL70" s="250"/>
      <c r="AM70" s="250"/>
      <c r="AN70" s="250"/>
      <c r="AO70" s="23"/>
    </row>
    <row r="71" spans="2:41" ht="23.1" customHeight="1" x14ac:dyDescent="0.15">
      <c r="B71" s="41"/>
      <c r="C71" s="41"/>
      <c r="D71" s="301"/>
      <c r="E71" s="302"/>
      <c r="F71" s="303"/>
      <c r="G71" s="43" t="s">
        <v>37</v>
      </c>
      <c r="H71" s="44"/>
      <c r="I71" s="44"/>
      <c r="J71" s="77"/>
      <c r="K71" s="292"/>
      <c r="L71" s="292"/>
      <c r="M71" s="292"/>
      <c r="N71" s="292"/>
      <c r="O71" s="304">
        <v>5000</v>
      </c>
      <c r="P71" s="304"/>
      <c r="Q71" s="304"/>
      <c r="R71" s="210">
        <v>39</v>
      </c>
      <c r="S71" s="210"/>
      <c r="T71" s="287">
        <f>K71*O71</f>
        <v>0</v>
      </c>
      <c r="U71" s="287"/>
      <c r="V71" s="287"/>
      <c r="W71" s="287"/>
      <c r="X71" s="249"/>
      <c r="Y71" s="250"/>
      <c r="Z71" s="250"/>
      <c r="AA71" s="250"/>
      <c r="AB71" s="250"/>
      <c r="AC71" s="250"/>
      <c r="AD71" s="250"/>
      <c r="AE71" s="250"/>
      <c r="AF71" s="250"/>
      <c r="AG71" s="250"/>
      <c r="AH71" s="250"/>
      <c r="AI71" s="250"/>
      <c r="AJ71" s="250"/>
      <c r="AK71" s="250"/>
      <c r="AL71" s="250"/>
      <c r="AM71" s="250"/>
      <c r="AN71" s="250"/>
      <c r="AO71" s="23"/>
    </row>
    <row r="72" spans="2:41" ht="23.1" customHeight="1" x14ac:dyDescent="0.15">
      <c r="B72" s="41"/>
      <c r="C72" s="41"/>
      <c r="D72" s="239"/>
      <c r="E72" s="240"/>
      <c r="F72" s="241"/>
      <c r="G72" s="43" t="s">
        <v>15</v>
      </c>
      <c r="H72" s="44"/>
      <c r="I72" s="44"/>
      <c r="J72" s="77"/>
      <c r="K72" s="248"/>
      <c r="L72" s="248"/>
      <c r="M72" s="248"/>
      <c r="N72" s="248"/>
      <c r="O72" s="248"/>
      <c r="P72" s="248"/>
      <c r="Q72" s="248"/>
      <c r="R72" s="210">
        <v>40</v>
      </c>
      <c r="S72" s="210"/>
      <c r="T72" s="287">
        <f>SUM(T70:W71)</f>
        <v>0</v>
      </c>
      <c r="U72" s="287"/>
      <c r="V72" s="287"/>
      <c r="W72" s="287"/>
      <c r="X72" s="249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250"/>
      <c r="AL72" s="250"/>
      <c r="AM72" s="250"/>
      <c r="AN72" s="250"/>
      <c r="AO72" s="23"/>
    </row>
    <row r="73" spans="2:41" ht="15.75" customHeight="1" x14ac:dyDescent="0.15">
      <c r="B73" s="41"/>
      <c r="C73" s="41"/>
      <c r="D73" s="45" t="s">
        <v>42</v>
      </c>
      <c r="E73" s="206"/>
      <c r="F73" s="211"/>
      <c r="G73" s="206" t="s">
        <v>41</v>
      </c>
      <c r="H73" s="206"/>
      <c r="I73" s="206"/>
      <c r="J73" s="211"/>
      <c r="K73" s="305"/>
      <c r="L73" s="306"/>
      <c r="M73" s="306"/>
      <c r="N73" s="307"/>
      <c r="O73" s="308">
        <v>0.01</v>
      </c>
      <c r="P73" s="309"/>
      <c r="Q73" s="310"/>
      <c r="R73" s="311">
        <v>41</v>
      </c>
      <c r="S73" s="312"/>
      <c r="T73" s="313">
        <f>ROUNDDOWN(K74*O73,0)</f>
        <v>0</v>
      </c>
      <c r="U73" s="314"/>
      <c r="V73" s="314"/>
      <c r="W73" s="315"/>
      <c r="X73" s="249"/>
      <c r="Y73" s="250"/>
      <c r="Z73" s="250"/>
      <c r="AA73" s="250"/>
      <c r="AB73" s="250"/>
      <c r="AC73" s="250"/>
      <c r="AD73" s="250"/>
      <c r="AE73" s="250"/>
      <c r="AF73" s="250"/>
      <c r="AG73" s="250"/>
      <c r="AH73" s="250"/>
      <c r="AI73" s="250"/>
      <c r="AJ73" s="250"/>
      <c r="AK73" s="250"/>
      <c r="AL73" s="250"/>
      <c r="AM73" s="250"/>
      <c r="AN73" s="250"/>
      <c r="AO73" s="23"/>
    </row>
    <row r="74" spans="2:41" ht="13.5" customHeight="1" x14ac:dyDescent="0.15">
      <c r="B74" s="41"/>
      <c r="C74" s="41"/>
      <c r="D74" s="67"/>
      <c r="E74" s="68"/>
      <c r="F74" s="69"/>
      <c r="G74" s="68"/>
      <c r="H74" s="68"/>
      <c r="I74" s="68"/>
      <c r="J74" s="69"/>
      <c r="K74" s="316"/>
      <c r="L74" s="316"/>
      <c r="M74" s="316"/>
      <c r="N74" s="316"/>
      <c r="O74" s="317"/>
      <c r="P74" s="318"/>
      <c r="Q74" s="319"/>
      <c r="R74" s="320"/>
      <c r="S74" s="321"/>
      <c r="T74" s="322"/>
      <c r="U74" s="323"/>
      <c r="V74" s="323"/>
      <c r="W74" s="324"/>
      <c r="X74" s="249"/>
      <c r="Y74" s="250"/>
      <c r="Z74" s="250"/>
      <c r="AA74" s="250"/>
      <c r="AB74" s="250"/>
      <c r="AC74" s="250"/>
      <c r="AD74" s="250"/>
      <c r="AE74" s="250"/>
      <c r="AF74" s="250"/>
      <c r="AG74" s="250"/>
      <c r="AH74" s="250"/>
      <c r="AI74" s="250"/>
      <c r="AJ74" s="250"/>
      <c r="AK74" s="250"/>
      <c r="AL74" s="250"/>
      <c r="AM74" s="250"/>
      <c r="AN74" s="250"/>
      <c r="AO74" s="23"/>
    </row>
    <row r="75" spans="2:41" ht="15.75" customHeight="1" x14ac:dyDescent="0.15">
      <c r="B75" s="41"/>
      <c r="C75" s="41"/>
      <c r="D75" s="45" t="s">
        <v>136</v>
      </c>
      <c r="E75" s="206"/>
      <c r="F75" s="211"/>
      <c r="G75" s="206" t="s">
        <v>137</v>
      </c>
      <c r="H75" s="206"/>
      <c r="I75" s="206"/>
      <c r="J75" s="211"/>
      <c r="K75" s="305"/>
      <c r="L75" s="306"/>
      <c r="M75" s="306"/>
      <c r="N75" s="307"/>
      <c r="O75" s="325">
        <v>0.2</v>
      </c>
      <c r="P75" s="326"/>
      <c r="Q75" s="327"/>
      <c r="R75" s="311" t="s">
        <v>138</v>
      </c>
      <c r="S75" s="312"/>
      <c r="T75" s="313">
        <f>ROUNDDOWN(K76*O75,0)</f>
        <v>0</v>
      </c>
      <c r="U75" s="314"/>
      <c r="V75" s="314"/>
      <c r="W75" s="315"/>
      <c r="X75" s="249"/>
      <c r="Y75" s="250"/>
      <c r="Z75" s="250"/>
      <c r="AA75" s="250"/>
      <c r="AB75" s="250"/>
      <c r="AC75" s="250"/>
      <c r="AD75" s="250"/>
      <c r="AE75" s="250"/>
      <c r="AF75" s="250"/>
      <c r="AG75" s="250"/>
      <c r="AH75" s="250"/>
      <c r="AI75" s="250"/>
      <c r="AJ75" s="250"/>
      <c r="AK75" s="250"/>
      <c r="AL75" s="250"/>
      <c r="AM75" s="250"/>
      <c r="AN75" s="250"/>
      <c r="AO75" s="23"/>
    </row>
    <row r="76" spans="2:41" ht="13.5" customHeight="1" x14ac:dyDescent="0.15">
      <c r="B76" s="68"/>
      <c r="C76" s="68"/>
      <c r="D76" s="67"/>
      <c r="E76" s="68"/>
      <c r="F76" s="69"/>
      <c r="G76" s="68"/>
      <c r="H76" s="68"/>
      <c r="I76" s="68"/>
      <c r="J76" s="69"/>
      <c r="K76" s="316"/>
      <c r="L76" s="316"/>
      <c r="M76" s="316"/>
      <c r="N76" s="316"/>
      <c r="O76" s="328"/>
      <c r="P76" s="329"/>
      <c r="Q76" s="330"/>
      <c r="R76" s="320"/>
      <c r="S76" s="321"/>
      <c r="T76" s="322"/>
      <c r="U76" s="323"/>
      <c r="V76" s="323"/>
      <c r="W76" s="324"/>
      <c r="X76" s="249"/>
      <c r="Y76" s="250"/>
      <c r="Z76" s="250"/>
      <c r="AA76" s="250"/>
      <c r="AB76" s="250"/>
      <c r="AC76" s="250"/>
      <c r="AD76" s="250"/>
      <c r="AE76" s="250"/>
      <c r="AF76" s="250"/>
      <c r="AG76" s="250"/>
      <c r="AH76" s="250"/>
      <c r="AI76" s="250"/>
      <c r="AJ76" s="250"/>
      <c r="AK76" s="250"/>
      <c r="AL76" s="250"/>
      <c r="AM76" s="250"/>
      <c r="AN76" s="250"/>
      <c r="AO76" s="23"/>
    </row>
    <row r="77" spans="2:41" ht="22.5" customHeight="1" x14ac:dyDescent="0.15">
      <c r="B77" s="71" t="s">
        <v>87</v>
      </c>
      <c r="C77" s="71"/>
      <c r="D77" s="71"/>
      <c r="E77" s="71"/>
      <c r="F77" s="72"/>
      <c r="G77" s="71" t="s">
        <v>37</v>
      </c>
      <c r="H77" s="71"/>
      <c r="I77" s="71"/>
      <c r="J77" s="72"/>
      <c r="K77" s="316"/>
      <c r="L77" s="316"/>
      <c r="M77" s="316"/>
      <c r="N77" s="316"/>
      <c r="O77" s="331">
        <v>2000</v>
      </c>
      <c r="P77" s="331"/>
      <c r="Q77" s="331"/>
      <c r="R77" s="210" t="s">
        <v>159</v>
      </c>
      <c r="S77" s="210"/>
      <c r="T77" s="287">
        <f>ROUNDDOWN(K77*O77,0)</f>
        <v>0</v>
      </c>
      <c r="U77" s="287"/>
      <c r="V77" s="287"/>
      <c r="W77" s="287"/>
      <c r="X77" s="249"/>
      <c r="Y77" s="250"/>
      <c r="Z77" s="250"/>
      <c r="AA77" s="250"/>
      <c r="AB77" s="250"/>
      <c r="AC77" s="250"/>
      <c r="AD77" s="250"/>
      <c r="AE77" s="250"/>
      <c r="AF77" s="250"/>
      <c r="AG77" s="250"/>
      <c r="AH77" s="250"/>
      <c r="AI77" s="250"/>
      <c r="AJ77" s="250"/>
      <c r="AK77" s="250"/>
      <c r="AL77" s="250"/>
      <c r="AM77" s="250"/>
      <c r="AN77" s="250"/>
      <c r="AO77" s="23"/>
    </row>
    <row r="78" spans="2:41" ht="23.1" customHeight="1" x14ac:dyDescent="0.15">
      <c r="B78" s="206" t="s">
        <v>56</v>
      </c>
      <c r="C78" s="211"/>
      <c r="D78" s="191" t="s">
        <v>14</v>
      </c>
      <c r="E78" s="192"/>
      <c r="F78" s="192"/>
      <c r="G78" s="192" t="s">
        <v>57</v>
      </c>
      <c r="H78" s="192"/>
      <c r="I78" s="192"/>
      <c r="J78" s="192"/>
      <c r="K78" s="292"/>
      <c r="L78" s="292"/>
      <c r="M78" s="292"/>
      <c r="N78" s="292"/>
      <c r="O78" s="332">
        <v>5.0000000000000001E-3</v>
      </c>
      <c r="P78" s="332"/>
      <c r="Q78" s="332"/>
      <c r="R78" s="210" t="s">
        <v>58</v>
      </c>
      <c r="S78" s="210"/>
      <c r="T78" s="287">
        <f>ROUNDDOWN(K78*O78,0)</f>
        <v>0</v>
      </c>
      <c r="U78" s="287"/>
      <c r="V78" s="287"/>
      <c r="W78" s="287"/>
      <c r="X78" s="249"/>
      <c r="Y78" s="250"/>
      <c r="Z78" s="250"/>
      <c r="AA78" s="250"/>
      <c r="AB78" s="250"/>
      <c r="AC78" s="250"/>
      <c r="AD78" s="250"/>
      <c r="AE78" s="250"/>
      <c r="AF78" s="250"/>
      <c r="AG78" s="250"/>
      <c r="AH78" s="250"/>
      <c r="AI78" s="250"/>
      <c r="AJ78" s="250"/>
      <c r="AK78" s="250"/>
      <c r="AL78" s="250"/>
      <c r="AM78" s="250"/>
      <c r="AN78" s="250"/>
      <c r="AO78" s="23"/>
    </row>
    <row r="79" spans="2:41" ht="23.1" customHeight="1" x14ac:dyDescent="0.15">
      <c r="B79" s="68"/>
      <c r="C79" s="69"/>
      <c r="D79" s="191" t="s">
        <v>49</v>
      </c>
      <c r="E79" s="192"/>
      <c r="F79" s="192"/>
      <c r="G79" s="192" t="s">
        <v>59</v>
      </c>
      <c r="H79" s="192"/>
      <c r="I79" s="192"/>
      <c r="J79" s="192"/>
      <c r="K79" s="292"/>
      <c r="L79" s="292"/>
      <c r="M79" s="292"/>
      <c r="N79" s="292"/>
      <c r="O79" s="296">
        <f>5/1000</f>
        <v>5.0000000000000001E-3</v>
      </c>
      <c r="P79" s="296"/>
      <c r="Q79" s="296"/>
      <c r="R79" s="210" t="s">
        <v>60</v>
      </c>
      <c r="S79" s="210"/>
      <c r="T79" s="287">
        <f>ROUNDDOWN(K79*O79,0)</f>
        <v>0</v>
      </c>
      <c r="U79" s="287"/>
      <c r="V79" s="287"/>
      <c r="W79" s="287"/>
      <c r="X79" s="249"/>
      <c r="Y79" s="250"/>
      <c r="Z79" s="250"/>
      <c r="AA79" s="250"/>
      <c r="AB79" s="250"/>
      <c r="AC79" s="250"/>
      <c r="AD79" s="250"/>
      <c r="AE79" s="250"/>
      <c r="AF79" s="250"/>
      <c r="AG79" s="250"/>
      <c r="AH79" s="250"/>
      <c r="AI79" s="250"/>
      <c r="AJ79" s="250"/>
      <c r="AK79" s="250"/>
      <c r="AL79" s="250"/>
      <c r="AM79" s="250"/>
      <c r="AN79" s="250"/>
      <c r="AO79" s="23"/>
    </row>
    <row r="80" spans="2:41" ht="17.25" customHeight="1" x14ac:dyDescent="0.15">
      <c r="B80" s="71" t="s">
        <v>88</v>
      </c>
      <c r="C80" s="71"/>
      <c r="D80" s="71"/>
      <c r="E80" s="71"/>
      <c r="F80" s="71"/>
      <c r="G80" s="71"/>
      <c r="H80" s="71"/>
      <c r="I80" s="71"/>
      <c r="J80" s="72"/>
      <c r="K80" s="333"/>
      <c r="L80" s="333"/>
      <c r="M80" s="333"/>
      <c r="N80" s="333"/>
      <c r="O80" s="334"/>
      <c r="P80" s="335"/>
      <c r="Q80" s="336"/>
      <c r="R80" s="210" t="s">
        <v>89</v>
      </c>
      <c r="S80" s="210"/>
      <c r="T80" s="337"/>
      <c r="U80" s="338"/>
      <c r="V80" s="338"/>
      <c r="W80" s="339"/>
      <c r="X80" s="249"/>
      <c r="Y80" s="250"/>
      <c r="Z80" s="250"/>
      <c r="AA80" s="250"/>
      <c r="AB80" s="250"/>
      <c r="AC80" s="250"/>
      <c r="AD80" s="250"/>
      <c r="AE80" s="250"/>
      <c r="AF80" s="250"/>
      <c r="AG80" s="250"/>
      <c r="AH80" s="250"/>
      <c r="AI80" s="250"/>
      <c r="AJ80" s="250"/>
      <c r="AK80" s="250"/>
      <c r="AL80" s="250"/>
      <c r="AM80" s="250"/>
      <c r="AN80" s="250"/>
      <c r="AO80" s="23"/>
    </row>
    <row r="81" spans="2:52" ht="21.75" customHeight="1" x14ac:dyDescent="0.15">
      <c r="B81" s="71" t="s">
        <v>65</v>
      </c>
      <c r="C81" s="71"/>
      <c r="D81" s="71"/>
      <c r="E81" s="71"/>
      <c r="F81" s="71"/>
      <c r="G81" s="70" t="s">
        <v>90</v>
      </c>
      <c r="H81" s="71"/>
      <c r="I81" s="71"/>
      <c r="J81" s="72"/>
      <c r="K81" s="125" t="s">
        <v>160</v>
      </c>
      <c r="L81" s="91"/>
      <c r="M81" s="91"/>
      <c r="N81" s="91"/>
      <c r="O81" s="248"/>
      <c r="P81" s="248"/>
      <c r="Q81" s="248"/>
      <c r="R81" s="210" t="s">
        <v>45</v>
      </c>
      <c r="S81" s="210"/>
      <c r="T81" s="340"/>
      <c r="U81" s="341"/>
      <c r="V81" s="341"/>
      <c r="W81" s="342"/>
      <c r="X81" s="249"/>
      <c r="Y81" s="250"/>
      <c r="Z81" s="250"/>
      <c r="AA81" s="250"/>
      <c r="AB81" s="250"/>
      <c r="AC81" s="250"/>
      <c r="AD81" s="250"/>
      <c r="AE81" s="250"/>
      <c r="AF81" s="250"/>
      <c r="AG81" s="250"/>
      <c r="AH81" s="250"/>
      <c r="AI81" s="250"/>
      <c r="AJ81" s="250"/>
      <c r="AK81" s="250"/>
      <c r="AL81" s="250"/>
      <c r="AM81" s="250"/>
      <c r="AN81" s="250"/>
      <c r="AO81" s="23"/>
    </row>
    <row r="82" spans="2:52" ht="21.75" customHeight="1" x14ac:dyDescent="0.15">
      <c r="B82" s="71" t="s">
        <v>114</v>
      </c>
      <c r="C82" s="71"/>
      <c r="D82" s="71"/>
      <c r="E82" s="71"/>
      <c r="F82" s="71"/>
      <c r="G82" s="70" t="s">
        <v>30</v>
      </c>
      <c r="H82" s="71"/>
      <c r="I82" s="71"/>
      <c r="J82" s="72"/>
      <c r="K82" s="316"/>
      <c r="L82" s="316"/>
      <c r="M82" s="316"/>
      <c r="N82" s="316"/>
      <c r="O82" s="209">
        <v>0.05</v>
      </c>
      <c r="P82" s="209"/>
      <c r="Q82" s="209"/>
      <c r="R82" s="210" t="s">
        <v>115</v>
      </c>
      <c r="S82" s="210"/>
      <c r="T82" s="287">
        <f>ROUNDDOWN(K82*O82,0)</f>
        <v>0</v>
      </c>
      <c r="U82" s="287"/>
      <c r="V82" s="287"/>
      <c r="W82" s="287"/>
      <c r="X82" s="249"/>
      <c r="Y82" s="250"/>
      <c r="Z82" s="250"/>
      <c r="AA82" s="250"/>
      <c r="AB82" s="250"/>
      <c r="AC82" s="250"/>
      <c r="AD82" s="250"/>
      <c r="AE82" s="250"/>
      <c r="AF82" s="250"/>
      <c r="AG82" s="250"/>
      <c r="AH82" s="250"/>
      <c r="AI82" s="250"/>
      <c r="AJ82" s="250"/>
      <c r="AK82" s="250"/>
      <c r="AL82" s="250"/>
      <c r="AM82" s="250"/>
      <c r="AN82" s="250"/>
      <c r="AO82" s="23"/>
    </row>
    <row r="83" spans="2:52" ht="23.1" customHeight="1" x14ac:dyDescent="0.15">
      <c r="B83" s="343" t="s">
        <v>20</v>
      </c>
      <c r="C83" s="343"/>
      <c r="D83" s="343"/>
      <c r="E83" s="343"/>
      <c r="F83" s="343"/>
      <c r="G83" s="343"/>
      <c r="H83" s="343"/>
      <c r="I83" s="343"/>
      <c r="J83" s="344"/>
      <c r="K83" s="345"/>
      <c r="L83" s="345"/>
      <c r="M83" s="345"/>
      <c r="N83" s="345"/>
      <c r="O83" s="346"/>
      <c r="P83" s="346"/>
      <c r="Q83" s="346"/>
      <c r="R83" s="347">
        <v>21</v>
      </c>
      <c r="S83" s="347"/>
      <c r="T83" s="348">
        <f>MAX(T21,T22)+MAX(T23,T24)+MAX(T25,T27)+T28+MAX(T29,T31)+T32+T33+T35+T36+T38+T48+T52+T55+T66+T69+T72+T75+T77+T80+T81+T82</f>
        <v>0</v>
      </c>
      <c r="U83" s="348"/>
      <c r="V83" s="348"/>
      <c r="W83" s="348"/>
      <c r="X83" s="249"/>
      <c r="Y83" s="250"/>
      <c r="Z83" s="250"/>
      <c r="AA83" s="250"/>
      <c r="AB83" s="250"/>
      <c r="AC83" s="250"/>
      <c r="AD83" s="250"/>
      <c r="AE83" s="250"/>
      <c r="AF83" s="250"/>
      <c r="AG83" s="250"/>
      <c r="AH83" s="250"/>
      <c r="AI83" s="250"/>
      <c r="AJ83" s="250"/>
      <c r="AK83" s="250"/>
      <c r="AL83" s="250"/>
      <c r="AM83" s="250"/>
      <c r="AN83" s="250"/>
      <c r="AO83" s="23"/>
    </row>
    <row r="84" spans="2:52" ht="27" customHeight="1" x14ac:dyDescent="0.15">
      <c r="B84" s="17" t="s">
        <v>156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3"/>
    </row>
    <row r="85" spans="2:52" ht="23.1" customHeight="1" x14ac:dyDescent="0.15">
      <c r="B85" s="234" t="s">
        <v>21</v>
      </c>
      <c r="C85" s="234"/>
      <c r="D85" s="234"/>
      <c r="E85" s="234"/>
      <c r="F85" s="235"/>
      <c r="G85" s="45" t="s">
        <v>157</v>
      </c>
      <c r="H85" s="206"/>
      <c r="I85" s="206"/>
      <c r="J85" s="206"/>
      <c r="K85" s="211"/>
      <c r="L85" s="43" t="s">
        <v>40</v>
      </c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3" t="s">
        <v>53</v>
      </c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5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</row>
    <row r="86" spans="2:52" ht="36.75" customHeight="1" x14ac:dyDescent="0.15">
      <c r="B86" s="240"/>
      <c r="C86" s="240"/>
      <c r="D86" s="240"/>
      <c r="E86" s="240"/>
      <c r="F86" s="241"/>
      <c r="G86" s="67"/>
      <c r="H86" s="68"/>
      <c r="I86" s="68"/>
      <c r="J86" s="68"/>
      <c r="K86" s="69"/>
      <c r="L86" s="70" t="s">
        <v>116</v>
      </c>
      <c r="M86" s="71"/>
      <c r="N86" s="71"/>
      <c r="O86" s="71"/>
      <c r="P86" s="71"/>
      <c r="Q86" s="72"/>
      <c r="R86" s="70" t="s">
        <v>117</v>
      </c>
      <c r="S86" s="71"/>
      <c r="T86" s="72"/>
      <c r="U86" s="70" t="s">
        <v>118</v>
      </c>
      <c r="V86" s="71"/>
      <c r="W86" s="72"/>
      <c r="X86" s="70" t="s">
        <v>119</v>
      </c>
      <c r="Y86" s="44"/>
      <c r="Z86" s="77"/>
      <c r="AA86" s="67" t="s">
        <v>120</v>
      </c>
      <c r="AB86" s="68"/>
      <c r="AC86" s="68"/>
      <c r="AD86" s="68"/>
      <c r="AE86" s="69"/>
      <c r="AF86" s="67" t="s">
        <v>121</v>
      </c>
      <c r="AG86" s="68"/>
      <c r="AH86" s="69"/>
      <c r="AI86" s="67" t="s">
        <v>122</v>
      </c>
      <c r="AJ86" s="68"/>
      <c r="AK86" s="69"/>
      <c r="AL86" s="65" t="s">
        <v>139</v>
      </c>
      <c r="AM86" s="29"/>
      <c r="AN86" s="29"/>
      <c r="AO86" s="5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</row>
    <row r="87" spans="2:52" ht="23.1" customHeight="1" x14ac:dyDescent="0.15">
      <c r="B87" s="206" t="s">
        <v>22</v>
      </c>
      <c r="C87" s="206"/>
      <c r="D87" s="70" t="s">
        <v>106</v>
      </c>
      <c r="E87" s="71"/>
      <c r="F87" s="72"/>
      <c r="G87" s="251"/>
      <c r="H87" s="252"/>
      <c r="I87" s="252"/>
      <c r="J87" s="252"/>
      <c r="K87" s="253"/>
      <c r="L87" s="254">
        <f>SUM(R87:Z87)</f>
        <v>0</v>
      </c>
      <c r="M87" s="255"/>
      <c r="N87" s="255"/>
      <c r="O87" s="255"/>
      <c r="P87" s="255"/>
      <c r="Q87" s="256"/>
      <c r="R87" s="257"/>
      <c r="S87" s="257"/>
      <c r="T87" s="257"/>
      <c r="U87" s="257"/>
      <c r="V87" s="257"/>
      <c r="W87" s="257"/>
      <c r="X87" s="258"/>
      <c r="Y87" s="258"/>
      <c r="Z87" s="258"/>
      <c r="AA87" s="259">
        <f>SUM(AF87:AN87)</f>
        <v>0</v>
      </c>
      <c r="AB87" s="260"/>
      <c r="AC87" s="260"/>
      <c r="AD87" s="260"/>
      <c r="AE87" s="261"/>
      <c r="AF87" s="262">
        <f>IF(R87="",0,G87*(R87/L87))</f>
        <v>0</v>
      </c>
      <c r="AG87" s="262"/>
      <c r="AH87" s="262"/>
      <c r="AI87" s="262">
        <f>IF(U87="",0,J87*(U87/L87))</f>
        <v>0</v>
      </c>
      <c r="AJ87" s="262"/>
      <c r="AK87" s="262"/>
      <c r="AL87" s="262">
        <f>IF(X87="",0,G87*(X87/L87))</f>
        <v>0</v>
      </c>
      <c r="AM87" s="262"/>
      <c r="AN87" s="254"/>
      <c r="AO87" s="5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</row>
    <row r="88" spans="2:52" ht="23.1" customHeight="1" x14ac:dyDescent="0.15">
      <c r="B88" s="41"/>
      <c r="C88" s="41"/>
      <c r="D88" s="263" t="s">
        <v>124</v>
      </c>
      <c r="E88" s="264"/>
      <c r="F88" s="265"/>
      <c r="G88" s="251"/>
      <c r="H88" s="252"/>
      <c r="I88" s="252"/>
      <c r="J88" s="252"/>
      <c r="K88" s="253"/>
      <c r="L88" s="254">
        <f>SUM(R88:Z88)</f>
        <v>0</v>
      </c>
      <c r="M88" s="255"/>
      <c r="N88" s="255"/>
      <c r="O88" s="255"/>
      <c r="P88" s="255"/>
      <c r="Q88" s="256"/>
      <c r="R88" s="257"/>
      <c r="S88" s="257"/>
      <c r="T88" s="257"/>
      <c r="U88" s="257"/>
      <c r="V88" s="257"/>
      <c r="W88" s="257"/>
      <c r="X88" s="258"/>
      <c r="Y88" s="258"/>
      <c r="Z88" s="258"/>
      <c r="AA88" s="259">
        <f>SUM(AF88:AN88)</f>
        <v>0</v>
      </c>
      <c r="AB88" s="260"/>
      <c r="AC88" s="260"/>
      <c r="AD88" s="260"/>
      <c r="AE88" s="261"/>
      <c r="AF88" s="262">
        <f>IF(R88="",0,G88*(R88/L88))</f>
        <v>0</v>
      </c>
      <c r="AG88" s="262"/>
      <c r="AH88" s="262"/>
      <c r="AI88" s="262">
        <f>IF(U88="",0,J88*(U88/L88))</f>
        <v>0</v>
      </c>
      <c r="AJ88" s="262"/>
      <c r="AK88" s="262"/>
      <c r="AL88" s="262">
        <f>IF(X88="",0,G88*(X88/L88))</f>
        <v>0</v>
      </c>
      <c r="AM88" s="262"/>
      <c r="AN88" s="254"/>
      <c r="AO88" s="5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</row>
    <row r="89" spans="2:52" ht="22.5" customHeight="1" x14ac:dyDescent="0.15">
      <c r="B89" s="68"/>
      <c r="C89" s="68"/>
      <c r="D89" s="70" t="s">
        <v>123</v>
      </c>
      <c r="E89" s="71"/>
      <c r="F89" s="72"/>
      <c r="G89" s="251"/>
      <c r="H89" s="252"/>
      <c r="I89" s="252"/>
      <c r="J89" s="252"/>
      <c r="K89" s="253"/>
      <c r="L89" s="266">
        <f>SUM(R89:Z89)</f>
        <v>0</v>
      </c>
      <c r="M89" s="267"/>
      <c r="N89" s="267"/>
      <c r="O89" s="267"/>
      <c r="P89" s="267"/>
      <c r="Q89" s="268"/>
      <c r="R89" s="269"/>
      <c r="S89" s="269"/>
      <c r="T89" s="269"/>
      <c r="U89" s="269"/>
      <c r="V89" s="269"/>
      <c r="W89" s="269"/>
      <c r="X89" s="270"/>
      <c r="Y89" s="270"/>
      <c r="Z89" s="270"/>
      <c r="AA89" s="259">
        <f>SUM(AF89:AN89)</f>
        <v>0</v>
      </c>
      <c r="AB89" s="260"/>
      <c r="AC89" s="260"/>
      <c r="AD89" s="260"/>
      <c r="AE89" s="261"/>
      <c r="AF89" s="262">
        <f>IF(R89="",0,G89*(R89/L89))</f>
        <v>0</v>
      </c>
      <c r="AG89" s="262"/>
      <c r="AH89" s="262"/>
      <c r="AI89" s="262">
        <f>IF(U89="",0,J89*(U89/L89))</f>
        <v>0</v>
      </c>
      <c r="AJ89" s="262"/>
      <c r="AK89" s="262"/>
      <c r="AL89" s="262">
        <f>IF(X89="",0,G89*(X89/L89))</f>
        <v>0</v>
      </c>
      <c r="AM89" s="262"/>
      <c r="AN89" s="254"/>
      <c r="AO89" s="5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</row>
    <row r="90" spans="2:52" ht="23.1" customHeight="1" x14ac:dyDescent="0.15">
      <c r="B90" s="206" t="s">
        <v>155</v>
      </c>
      <c r="C90" s="206"/>
      <c r="D90" s="70" t="s">
        <v>106</v>
      </c>
      <c r="E90" s="71"/>
      <c r="F90" s="72"/>
      <c r="G90" s="251"/>
      <c r="H90" s="252"/>
      <c r="I90" s="252"/>
      <c r="J90" s="252"/>
      <c r="K90" s="253"/>
      <c r="L90" s="254">
        <f>SUM(R90:Z90)</f>
        <v>0</v>
      </c>
      <c r="M90" s="255"/>
      <c r="N90" s="255"/>
      <c r="O90" s="255"/>
      <c r="P90" s="255"/>
      <c r="Q90" s="256"/>
      <c r="R90" s="257"/>
      <c r="S90" s="257"/>
      <c r="T90" s="257"/>
      <c r="U90" s="257"/>
      <c r="V90" s="257"/>
      <c r="W90" s="257"/>
      <c r="X90" s="258"/>
      <c r="Y90" s="258"/>
      <c r="Z90" s="258"/>
      <c r="AA90" s="259">
        <f>SUM(AF90:AN90)</f>
        <v>0</v>
      </c>
      <c r="AB90" s="260"/>
      <c r="AC90" s="260"/>
      <c r="AD90" s="260"/>
      <c r="AE90" s="261"/>
      <c r="AF90" s="262">
        <f>IF(R90="",0,G90*(R90/L90))</f>
        <v>0</v>
      </c>
      <c r="AG90" s="262"/>
      <c r="AH90" s="262"/>
      <c r="AI90" s="262">
        <f>IF(U90="",0,J90*(U90/L90))</f>
        <v>0</v>
      </c>
      <c r="AJ90" s="262"/>
      <c r="AK90" s="262"/>
      <c r="AL90" s="262">
        <f>IF(X90="",0,G90*(X90/L90))</f>
        <v>0</v>
      </c>
      <c r="AM90" s="262"/>
      <c r="AN90" s="254"/>
      <c r="AO90" s="5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</row>
    <row r="91" spans="2:52" ht="23.1" customHeight="1" x14ac:dyDescent="0.15">
      <c r="B91" s="271"/>
      <c r="C91" s="271"/>
      <c r="D91" s="272" t="s">
        <v>124</v>
      </c>
      <c r="E91" s="273"/>
      <c r="F91" s="274"/>
      <c r="G91" s="275"/>
      <c r="H91" s="276"/>
      <c r="I91" s="276"/>
      <c r="J91" s="276"/>
      <c r="K91" s="277"/>
      <c r="L91" s="278">
        <f>SUM(R91:Z91)</f>
        <v>0</v>
      </c>
      <c r="M91" s="279"/>
      <c r="N91" s="279"/>
      <c r="O91" s="279"/>
      <c r="P91" s="279"/>
      <c r="Q91" s="280"/>
      <c r="R91" s="281"/>
      <c r="S91" s="281"/>
      <c r="T91" s="281"/>
      <c r="U91" s="281"/>
      <c r="V91" s="281"/>
      <c r="W91" s="281"/>
      <c r="X91" s="282"/>
      <c r="Y91" s="282"/>
      <c r="Z91" s="282"/>
      <c r="AA91" s="283">
        <f>SUM(AF91:AN91)</f>
        <v>0</v>
      </c>
      <c r="AB91" s="284"/>
      <c r="AC91" s="284"/>
      <c r="AD91" s="284"/>
      <c r="AE91" s="285"/>
      <c r="AF91" s="286">
        <f>IF(R91="",0,G91*(R91/L91))</f>
        <v>0</v>
      </c>
      <c r="AG91" s="286"/>
      <c r="AH91" s="286"/>
      <c r="AI91" s="286">
        <f>IF(U91="",0,J91*(U91/L91))</f>
        <v>0</v>
      </c>
      <c r="AJ91" s="286"/>
      <c r="AK91" s="286"/>
      <c r="AL91" s="286">
        <f>IF(X91="",0,G91*(X91/L91))</f>
        <v>0</v>
      </c>
      <c r="AM91" s="286"/>
      <c r="AN91" s="278"/>
      <c r="AO91" s="5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</row>
    <row r="92" spans="2:52" ht="23.1" customHeight="1" x14ac:dyDescent="0.1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N92" s="2" t="s">
        <v>1</v>
      </c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</row>
    <row r="93" spans="2:52" ht="23.1" customHeight="1" x14ac:dyDescent="0.15"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</row>
  </sheetData>
  <mergeCells count="579">
    <mergeCell ref="C46:F47"/>
    <mergeCell ref="G46:J46"/>
    <mergeCell ref="K46:N46"/>
    <mergeCell ref="O46:Q46"/>
    <mergeCell ref="R46:S46"/>
    <mergeCell ref="T46:W46"/>
    <mergeCell ref="G47:J47"/>
    <mergeCell ref="K47:N47"/>
    <mergeCell ref="O47:Q47"/>
    <mergeCell ref="R47:S47"/>
    <mergeCell ref="T47:W47"/>
    <mergeCell ref="B60:C61"/>
    <mergeCell ref="D60:F60"/>
    <mergeCell ref="D61:F61"/>
    <mergeCell ref="B82:F82"/>
    <mergeCell ref="R57:S57"/>
    <mergeCell ref="K79:N79"/>
    <mergeCell ref="O79:Q79"/>
    <mergeCell ref="B62:C63"/>
    <mergeCell ref="B64:C65"/>
    <mergeCell ref="B81:F81"/>
    <mergeCell ref="B66:J66"/>
    <mergeCell ref="B80:J80"/>
    <mergeCell ref="D64:F64"/>
    <mergeCell ref="G64:J64"/>
    <mergeCell ref="D65:F65"/>
    <mergeCell ref="G67:J67"/>
    <mergeCell ref="D68:F68"/>
    <mergeCell ref="G68:J68"/>
    <mergeCell ref="D79:F79"/>
    <mergeCell ref="G78:J78"/>
    <mergeCell ref="B78:C79"/>
    <mergeCell ref="D70:F72"/>
    <mergeCell ref="G82:J82"/>
    <mergeCell ref="K82:N82"/>
    <mergeCell ref="T43:W43"/>
    <mergeCell ref="AJ43:AL43"/>
    <mergeCell ref="K57:N57"/>
    <mergeCell ref="O57:Q57"/>
    <mergeCell ref="K66:N66"/>
    <mergeCell ref="O64:Q64"/>
    <mergeCell ref="AG43:AI43"/>
    <mergeCell ref="AD43:AF43"/>
    <mergeCell ref="X43:X48"/>
    <mergeCell ref="Y43:Z44"/>
    <mergeCell ref="Y45:Z48"/>
    <mergeCell ref="T44:W44"/>
    <mergeCell ref="AA43:AC43"/>
    <mergeCell ref="AA44:AC44"/>
    <mergeCell ref="AA53:AC53"/>
    <mergeCell ref="AD53:AF53"/>
    <mergeCell ref="AD44:AF44"/>
    <mergeCell ref="Y49:Z49"/>
    <mergeCell ref="AD49:AF49"/>
    <mergeCell ref="Y50:Z51"/>
    <mergeCell ref="AA50:AC50"/>
    <mergeCell ref="AD50:AF50"/>
    <mergeCell ref="AA51:AC51"/>
    <mergeCell ref="AD51:AF51"/>
    <mergeCell ref="R50:S50"/>
    <mergeCell ref="T51:W51"/>
    <mergeCell ref="T52:W52"/>
    <mergeCell ref="T60:W60"/>
    <mergeCell ref="T54:W54"/>
    <mergeCell ref="T50:W50"/>
    <mergeCell ref="K55:N55"/>
    <mergeCell ref="O61:Q61"/>
    <mergeCell ref="R61:S61"/>
    <mergeCell ref="K60:N60"/>
    <mergeCell ref="R60:S60"/>
    <mergeCell ref="K51:N51"/>
    <mergeCell ref="R55:S55"/>
    <mergeCell ref="T61:W61"/>
    <mergeCell ref="K61:N61"/>
    <mergeCell ref="O55:Q55"/>
    <mergeCell ref="G79:J79"/>
    <mergeCell ref="T36:W37"/>
    <mergeCell ref="T33:W33"/>
    <mergeCell ref="T35:W35"/>
    <mergeCell ref="T34:W34"/>
    <mergeCell ref="T38:W39"/>
    <mergeCell ref="X42:Z42"/>
    <mergeCell ref="AA42:AC42"/>
    <mergeCell ref="X41:AO41"/>
    <mergeCell ref="AJ42:AL42"/>
    <mergeCell ref="T42:W42"/>
    <mergeCell ref="T40:W40"/>
    <mergeCell ref="AM42:AO42"/>
    <mergeCell ref="AG42:AI42"/>
    <mergeCell ref="T41:W41"/>
    <mergeCell ref="AD42:AF42"/>
    <mergeCell ref="T55:W55"/>
    <mergeCell ref="O53:Q53"/>
    <mergeCell ref="K52:N52"/>
    <mergeCell ref="O52:Q52"/>
    <mergeCell ref="K72:N72"/>
    <mergeCell ref="K71:N71"/>
    <mergeCell ref="AM43:AO43"/>
    <mergeCell ref="AG44:AI44"/>
    <mergeCell ref="B35:F35"/>
    <mergeCell ref="X37:AA37"/>
    <mergeCell ref="AB37:AE37"/>
    <mergeCell ref="AF37:AH37"/>
    <mergeCell ref="X32:AA32"/>
    <mergeCell ref="AB32:AE32"/>
    <mergeCell ref="AF32:AH32"/>
    <mergeCell ref="AI32:AJ32"/>
    <mergeCell ref="K35:N35"/>
    <mergeCell ref="O34:Q34"/>
    <mergeCell ref="R33:S33"/>
    <mergeCell ref="X33:AA34"/>
    <mergeCell ref="X35:AA36"/>
    <mergeCell ref="E33:F34"/>
    <mergeCell ref="G34:J34"/>
    <mergeCell ref="O33:Q33"/>
    <mergeCell ref="O36:Q37"/>
    <mergeCell ref="R34:S34"/>
    <mergeCell ref="K53:N53"/>
    <mergeCell ref="K56:N56"/>
    <mergeCell ref="D55:J55"/>
    <mergeCell ref="G60:J60"/>
    <mergeCell ref="G56:J56"/>
    <mergeCell ref="K62:N62"/>
    <mergeCell ref="K59:N59"/>
    <mergeCell ref="K64:N64"/>
    <mergeCell ref="K65:N65"/>
    <mergeCell ref="K54:N54"/>
    <mergeCell ref="G61:J61"/>
    <mergeCell ref="K63:N63"/>
    <mergeCell ref="K69:N69"/>
    <mergeCell ref="O56:Q56"/>
    <mergeCell ref="O67:Q67"/>
    <mergeCell ref="O60:Q60"/>
    <mergeCell ref="O59:Q59"/>
    <mergeCell ref="D63:F63"/>
    <mergeCell ref="G63:J63"/>
    <mergeCell ref="G65:J65"/>
    <mergeCell ref="D62:F62"/>
    <mergeCell ref="K58:N58"/>
    <mergeCell ref="G59:J59"/>
    <mergeCell ref="O51:Q51"/>
    <mergeCell ref="R77:S77"/>
    <mergeCell ref="T77:W77"/>
    <mergeCell ref="R67:S67"/>
    <mergeCell ref="T67:W67"/>
    <mergeCell ref="T75:W76"/>
    <mergeCell ref="R75:S76"/>
    <mergeCell ref="O58:Q58"/>
    <mergeCell ref="T59:W59"/>
    <mergeCell ref="R56:S56"/>
    <mergeCell ref="T56:W56"/>
    <mergeCell ref="T57:W57"/>
    <mergeCell ref="R59:S59"/>
    <mergeCell ref="R54:S54"/>
    <mergeCell ref="O54:Q54"/>
    <mergeCell ref="O73:Q74"/>
    <mergeCell ref="R73:S74"/>
    <mergeCell ref="T73:W74"/>
    <mergeCell ref="T79:W79"/>
    <mergeCell ref="T62:W62"/>
    <mergeCell ref="O66:Q66"/>
    <mergeCell ref="T71:W71"/>
    <mergeCell ref="T72:W72"/>
    <mergeCell ref="T63:W63"/>
    <mergeCell ref="T66:W66"/>
    <mergeCell ref="T64:W64"/>
    <mergeCell ref="T65:W65"/>
    <mergeCell ref="R70:S70"/>
    <mergeCell ref="R71:S71"/>
    <mergeCell ref="R78:S78"/>
    <mergeCell ref="O70:Q70"/>
    <mergeCell ref="R66:S66"/>
    <mergeCell ref="O62:Q62"/>
    <mergeCell ref="R62:S62"/>
    <mergeCell ref="O63:Q63"/>
    <mergeCell ref="O65:Q65"/>
    <mergeCell ref="R64:S64"/>
    <mergeCell ref="R65:S65"/>
    <mergeCell ref="R63:S63"/>
    <mergeCell ref="O69:Q69"/>
    <mergeCell ref="O78:Q78"/>
    <mergeCell ref="B77:F77"/>
    <mergeCell ref="B67:C69"/>
    <mergeCell ref="D67:F67"/>
    <mergeCell ref="D69:J69"/>
    <mergeCell ref="G77:J77"/>
    <mergeCell ref="D78:F78"/>
    <mergeCell ref="B70:C76"/>
    <mergeCell ref="D75:F76"/>
    <mergeCell ref="K68:N68"/>
    <mergeCell ref="K70:N70"/>
    <mergeCell ref="K75:N75"/>
    <mergeCell ref="K67:N67"/>
    <mergeCell ref="D73:F74"/>
    <mergeCell ref="G73:J74"/>
    <mergeCell ref="K73:N73"/>
    <mergeCell ref="K74:N74"/>
    <mergeCell ref="G49:J49"/>
    <mergeCell ref="B53:C55"/>
    <mergeCell ref="D58:F58"/>
    <mergeCell ref="G58:J58"/>
    <mergeCell ref="D56:F56"/>
    <mergeCell ref="B56:C59"/>
    <mergeCell ref="D50:F50"/>
    <mergeCell ref="D53:F53"/>
    <mergeCell ref="G53:J53"/>
    <mergeCell ref="D59:F59"/>
    <mergeCell ref="D52:J52"/>
    <mergeCell ref="D54:F54"/>
    <mergeCell ref="G54:J54"/>
    <mergeCell ref="D57:F57"/>
    <mergeCell ref="G57:J57"/>
    <mergeCell ref="D51:F51"/>
    <mergeCell ref="G51:J51"/>
    <mergeCell ref="G40:J40"/>
    <mergeCell ref="K40:N40"/>
    <mergeCell ref="K42:N42"/>
    <mergeCell ref="C41:F41"/>
    <mergeCell ref="C48:J48"/>
    <mergeCell ref="G41:J41"/>
    <mergeCell ref="K41:N41"/>
    <mergeCell ref="K50:N50"/>
    <mergeCell ref="T48:W48"/>
    <mergeCell ref="R49:S49"/>
    <mergeCell ref="R48:S48"/>
    <mergeCell ref="K44:N44"/>
    <mergeCell ref="O44:Q44"/>
    <mergeCell ref="T45:W45"/>
    <mergeCell ref="T49:W49"/>
    <mergeCell ref="K49:N49"/>
    <mergeCell ref="O50:Q50"/>
    <mergeCell ref="R44:S44"/>
    <mergeCell ref="O49:Q49"/>
    <mergeCell ref="K48:N48"/>
    <mergeCell ref="O48:Q48"/>
    <mergeCell ref="B49:C52"/>
    <mergeCell ref="G50:J50"/>
    <mergeCell ref="D49:F49"/>
    <mergeCell ref="T31:W31"/>
    <mergeCell ref="X30:AA30"/>
    <mergeCell ref="X31:AA31"/>
    <mergeCell ref="R30:S30"/>
    <mergeCell ref="T30:W30"/>
    <mergeCell ref="K38:N39"/>
    <mergeCell ref="K36:N36"/>
    <mergeCell ref="K37:N37"/>
    <mergeCell ref="R40:S40"/>
    <mergeCell ref="T32:W32"/>
    <mergeCell ref="K30:N30"/>
    <mergeCell ref="O30:Q30"/>
    <mergeCell ref="R32:S32"/>
    <mergeCell ref="O32:Q32"/>
    <mergeCell ref="R31:S31"/>
    <mergeCell ref="K31:N31"/>
    <mergeCell ref="O31:Q31"/>
    <mergeCell ref="O38:Q39"/>
    <mergeCell ref="AJ15:AN15"/>
    <mergeCell ref="AJ16:AN16"/>
    <mergeCell ref="AD15:AI15"/>
    <mergeCell ref="X19:AN19"/>
    <mergeCell ref="AD16:AI16"/>
    <mergeCell ref="H15:AC16"/>
    <mergeCell ref="AI24:AJ24"/>
    <mergeCell ref="AK20:AN20"/>
    <mergeCell ref="AB21:AE22"/>
    <mergeCell ref="AF20:AH20"/>
    <mergeCell ref="AI20:AJ20"/>
    <mergeCell ref="AI21:AJ22"/>
    <mergeCell ref="AF21:AH22"/>
    <mergeCell ref="T22:W22"/>
    <mergeCell ref="R22:S22"/>
    <mergeCell ref="X20:AA20"/>
    <mergeCell ref="O24:Q24"/>
    <mergeCell ref="R24:S24"/>
    <mergeCell ref="AB20:AE20"/>
    <mergeCell ref="T20:W20"/>
    <mergeCell ref="O20:Q20"/>
    <mergeCell ref="R20:S20"/>
    <mergeCell ref="X21:AA22"/>
    <mergeCell ref="O22:Q22"/>
    <mergeCell ref="B32:D34"/>
    <mergeCell ref="E28:F28"/>
    <mergeCell ref="O27:Q27"/>
    <mergeCell ref="G27:J27"/>
    <mergeCell ref="R28:S28"/>
    <mergeCell ref="R29:S29"/>
    <mergeCell ref="G29:J29"/>
    <mergeCell ref="O26:Q26"/>
    <mergeCell ref="K34:N34"/>
    <mergeCell ref="G32:J32"/>
    <mergeCell ref="G33:J33"/>
    <mergeCell ref="K32:N32"/>
    <mergeCell ref="K33:N33"/>
    <mergeCell ref="K28:N28"/>
    <mergeCell ref="K29:N29"/>
    <mergeCell ref="O29:Q29"/>
    <mergeCell ref="E32:F32"/>
    <mergeCell ref="E29:F31"/>
    <mergeCell ref="G31:J31"/>
    <mergeCell ref="G30:J30"/>
    <mergeCell ref="B28:D31"/>
    <mergeCell ref="AK21:AN22"/>
    <mergeCell ref="AK28:AN28"/>
    <mergeCell ref="AI25:AJ25"/>
    <mergeCell ref="AI26:AJ26"/>
    <mergeCell ref="AK26:AN26"/>
    <mergeCell ref="AK23:AN23"/>
    <mergeCell ref="AK24:AN24"/>
    <mergeCell ref="AI28:AJ28"/>
    <mergeCell ref="T23:W23"/>
    <mergeCell ref="T21:W21"/>
    <mergeCell ref="T24:W24"/>
    <mergeCell ref="AB24:AE24"/>
    <mergeCell ref="T28:W28"/>
    <mergeCell ref="AB28:AE28"/>
    <mergeCell ref="AB25:AE25"/>
    <mergeCell ref="AB26:AE26"/>
    <mergeCell ref="AB27:AE27"/>
    <mergeCell ref="X26:AA26"/>
    <mergeCell ref="X23:AA23"/>
    <mergeCell ref="B21:F22"/>
    <mergeCell ref="B23:D27"/>
    <mergeCell ref="R25:S25"/>
    <mergeCell ref="R27:S27"/>
    <mergeCell ref="K20:N20"/>
    <mergeCell ref="X27:AA27"/>
    <mergeCell ref="X24:AA24"/>
    <mergeCell ref="AF28:AH28"/>
    <mergeCell ref="X28:AA28"/>
    <mergeCell ref="C7:N7"/>
    <mergeCell ref="B15:C16"/>
    <mergeCell ref="D15:G16"/>
    <mergeCell ref="C10:K10"/>
    <mergeCell ref="B12:AD12"/>
    <mergeCell ref="C9:K9"/>
    <mergeCell ref="C8:K8"/>
    <mergeCell ref="AB23:AE23"/>
    <mergeCell ref="K24:N24"/>
    <mergeCell ref="G21:J21"/>
    <mergeCell ref="G22:J22"/>
    <mergeCell ref="R21:S21"/>
    <mergeCell ref="K21:N21"/>
    <mergeCell ref="K22:N22"/>
    <mergeCell ref="O21:Q21"/>
    <mergeCell ref="O23:Q23"/>
    <mergeCell ref="B19:F20"/>
    <mergeCell ref="G19:W19"/>
    <mergeCell ref="G20:J20"/>
    <mergeCell ref="R23:S23"/>
    <mergeCell ref="X29:AA29"/>
    <mergeCell ref="O25:Q25"/>
    <mergeCell ref="X25:AA25"/>
    <mergeCell ref="T26:W26"/>
    <mergeCell ref="T25:W25"/>
    <mergeCell ref="T27:W27"/>
    <mergeCell ref="T29:W29"/>
    <mergeCell ref="R26:S26"/>
    <mergeCell ref="O28:Q28"/>
    <mergeCell ref="G24:J24"/>
    <mergeCell ref="G28:J28"/>
    <mergeCell ref="K25:N25"/>
    <mergeCell ref="E23:F24"/>
    <mergeCell ref="E25:F27"/>
    <mergeCell ref="G23:J23"/>
    <mergeCell ref="G26:J26"/>
    <mergeCell ref="G25:J25"/>
    <mergeCell ref="K27:N27"/>
    <mergeCell ref="K23:N23"/>
    <mergeCell ref="K26:N26"/>
    <mergeCell ref="AF27:AH27"/>
    <mergeCell ref="AI27:AJ27"/>
    <mergeCell ref="AK27:AN27"/>
    <mergeCell ref="AF23:AH23"/>
    <mergeCell ref="AI23:AJ23"/>
    <mergeCell ref="AK25:AN25"/>
    <mergeCell ref="AF25:AH25"/>
    <mergeCell ref="AF24:AH24"/>
    <mergeCell ref="AF26:AH26"/>
    <mergeCell ref="AK30:AN30"/>
    <mergeCell ref="AK31:AN31"/>
    <mergeCell ref="AF29:AH29"/>
    <mergeCell ref="AB29:AE29"/>
    <mergeCell ref="AB30:AE30"/>
    <mergeCell ref="AB31:AE31"/>
    <mergeCell ref="AF30:AH30"/>
    <mergeCell ref="AF31:AH31"/>
    <mergeCell ref="AI29:AJ29"/>
    <mergeCell ref="AK29:AN29"/>
    <mergeCell ref="AI30:AJ30"/>
    <mergeCell ref="AI33:AJ34"/>
    <mergeCell ref="AF35:AH36"/>
    <mergeCell ref="AB34:AE34"/>
    <mergeCell ref="AB35:AE35"/>
    <mergeCell ref="AB33:AE33"/>
    <mergeCell ref="AF33:AH34"/>
    <mergeCell ref="AI37:AJ37"/>
    <mergeCell ref="AK37:AN37"/>
    <mergeCell ref="AI31:AJ31"/>
    <mergeCell ref="AK32:AN32"/>
    <mergeCell ref="AK33:AN34"/>
    <mergeCell ref="G81:J81"/>
    <mergeCell ref="T83:W83"/>
    <mergeCell ref="L86:Q86"/>
    <mergeCell ref="L91:Q91"/>
    <mergeCell ref="D91:F91"/>
    <mergeCell ref="D89:F89"/>
    <mergeCell ref="D90:F90"/>
    <mergeCell ref="G87:K87"/>
    <mergeCell ref="R91:T91"/>
    <mergeCell ref="L90:Q90"/>
    <mergeCell ref="O82:Q82"/>
    <mergeCell ref="L85:Z85"/>
    <mergeCell ref="R82:S82"/>
    <mergeCell ref="T82:W82"/>
    <mergeCell ref="G85:K86"/>
    <mergeCell ref="G89:K89"/>
    <mergeCell ref="L89:Q89"/>
    <mergeCell ref="R89:T89"/>
    <mergeCell ref="U89:W89"/>
    <mergeCell ref="X89:Z89"/>
    <mergeCell ref="L87:Q87"/>
    <mergeCell ref="G88:K88"/>
    <mergeCell ref="X86:Z86"/>
    <mergeCell ref="D88:F88"/>
    <mergeCell ref="B87:C89"/>
    <mergeCell ref="B90:C91"/>
    <mergeCell ref="D87:F87"/>
    <mergeCell ref="G83:J83"/>
    <mergeCell ref="B85:F86"/>
    <mergeCell ref="B83:F83"/>
    <mergeCell ref="G90:K90"/>
    <mergeCell ref="G91:K91"/>
    <mergeCell ref="R83:S83"/>
    <mergeCell ref="L88:Q88"/>
    <mergeCell ref="T58:W58"/>
    <mergeCell ref="R53:S53"/>
    <mergeCell ref="T53:W53"/>
    <mergeCell ref="T81:W81"/>
    <mergeCell ref="R80:S80"/>
    <mergeCell ref="K81:N81"/>
    <mergeCell ref="O81:Q81"/>
    <mergeCell ref="K83:N83"/>
    <mergeCell ref="O83:Q83"/>
    <mergeCell ref="K78:N78"/>
    <mergeCell ref="T78:W78"/>
    <mergeCell ref="K76:N76"/>
    <mergeCell ref="K77:N77"/>
    <mergeCell ref="O77:Q77"/>
    <mergeCell ref="O75:Q76"/>
    <mergeCell ref="R68:S68"/>
    <mergeCell ref="T68:W68"/>
    <mergeCell ref="O68:Q68"/>
    <mergeCell ref="O71:Q71"/>
    <mergeCell ref="O72:Q72"/>
    <mergeCell ref="R72:S72"/>
    <mergeCell ref="T70:W70"/>
    <mergeCell ref="R69:S69"/>
    <mergeCell ref="T69:W69"/>
    <mergeCell ref="G75:J76"/>
    <mergeCell ref="R41:S41"/>
    <mergeCell ref="R36:S37"/>
    <mergeCell ref="R38:S39"/>
    <mergeCell ref="R79:S79"/>
    <mergeCell ref="R43:S43"/>
    <mergeCell ref="R45:S45"/>
    <mergeCell ref="R51:S51"/>
    <mergeCell ref="R52:S52"/>
    <mergeCell ref="O45:Q45"/>
    <mergeCell ref="K43:N43"/>
    <mergeCell ref="O40:Q40"/>
    <mergeCell ref="G70:J70"/>
    <mergeCell ref="G71:J71"/>
    <mergeCell ref="G72:J72"/>
    <mergeCell ref="G62:J62"/>
    <mergeCell ref="R58:S58"/>
    <mergeCell ref="G36:J37"/>
    <mergeCell ref="O41:Q41"/>
    <mergeCell ref="K45:N45"/>
    <mergeCell ref="R42:S42"/>
    <mergeCell ref="O42:Q42"/>
    <mergeCell ref="G38:J39"/>
    <mergeCell ref="G43:J43"/>
    <mergeCell ref="K80:N80"/>
    <mergeCell ref="O80:Q80"/>
    <mergeCell ref="R81:S81"/>
    <mergeCell ref="T80:W80"/>
    <mergeCell ref="AA91:AE91"/>
    <mergeCell ref="AL86:AN86"/>
    <mergeCell ref="R88:T88"/>
    <mergeCell ref="R90:T90"/>
    <mergeCell ref="AF87:AH87"/>
    <mergeCell ref="AA90:AE90"/>
    <mergeCell ref="AF86:AH86"/>
    <mergeCell ref="AI86:AK86"/>
    <mergeCell ref="AA86:AE86"/>
    <mergeCell ref="X87:Z87"/>
    <mergeCell ref="X88:Z88"/>
    <mergeCell ref="U86:W86"/>
    <mergeCell ref="U87:W87"/>
    <mergeCell ref="U88:W88"/>
    <mergeCell ref="U90:W90"/>
    <mergeCell ref="U91:W91"/>
    <mergeCell ref="R86:T86"/>
    <mergeCell ref="R87:T87"/>
    <mergeCell ref="X90:Z90"/>
    <mergeCell ref="X91:Z91"/>
    <mergeCell ref="AL90:AN90"/>
    <mergeCell ref="AI87:AK87"/>
    <mergeCell ref="AL89:AN89"/>
    <mergeCell ref="AF88:AH88"/>
    <mergeCell ref="AI88:AK88"/>
    <mergeCell ref="AL91:AN91"/>
    <mergeCell ref="AF90:AH90"/>
    <mergeCell ref="AI90:AK90"/>
    <mergeCell ref="AF91:AH91"/>
    <mergeCell ref="AI91:AK91"/>
    <mergeCell ref="AL88:AN88"/>
    <mergeCell ref="AM44:AO44"/>
    <mergeCell ref="AG50:AI50"/>
    <mergeCell ref="AM51:AO51"/>
    <mergeCell ref="AL87:AN87"/>
    <mergeCell ref="AJ50:AL50"/>
    <mergeCell ref="AM50:AO50"/>
    <mergeCell ref="AG49:AI49"/>
    <mergeCell ref="AJ49:AL49"/>
    <mergeCell ref="AA89:AE89"/>
    <mergeCell ref="AF89:AH89"/>
    <mergeCell ref="AI89:AK89"/>
    <mergeCell ref="AA87:AE87"/>
    <mergeCell ref="AA88:AE88"/>
    <mergeCell ref="Z67:AE67"/>
    <mergeCell ref="Z62:AE62"/>
    <mergeCell ref="AJ44:AL44"/>
    <mergeCell ref="AD52:AF52"/>
    <mergeCell ref="AA49:AC49"/>
    <mergeCell ref="X49:X51"/>
    <mergeCell ref="AA54:AC54"/>
    <mergeCell ref="AD54:AF54"/>
    <mergeCell ref="AG54:AI54"/>
    <mergeCell ref="AG51:AI51"/>
    <mergeCell ref="AJ51:AL51"/>
    <mergeCell ref="AM49:AO49"/>
    <mergeCell ref="AM45:AO46"/>
    <mergeCell ref="AM47:AO48"/>
    <mergeCell ref="AM52:AO53"/>
    <mergeCell ref="Z58:AE59"/>
    <mergeCell ref="Z66:AE66"/>
    <mergeCell ref="X52:Z53"/>
    <mergeCell ref="AA52:AC52"/>
    <mergeCell ref="AA85:AN85"/>
    <mergeCell ref="AG52:AI53"/>
    <mergeCell ref="AJ52:AL53"/>
    <mergeCell ref="AJ54:AL54"/>
    <mergeCell ref="AM54:AO54"/>
    <mergeCell ref="X54:Z54"/>
    <mergeCell ref="B36:F37"/>
    <mergeCell ref="AA47:AC48"/>
    <mergeCell ref="AD47:AF48"/>
    <mergeCell ref="AG47:AI48"/>
    <mergeCell ref="AJ47:AL48"/>
    <mergeCell ref="AA45:AC46"/>
    <mergeCell ref="AD45:AF46"/>
    <mergeCell ref="AG45:AI46"/>
    <mergeCell ref="AJ45:AL46"/>
    <mergeCell ref="AK35:AN36"/>
    <mergeCell ref="AI35:AJ36"/>
    <mergeCell ref="AB36:AE36"/>
    <mergeCell ref="G35:J35"/>
    <mergeCell ref="O35:Q35"/>
    <mergeCell ref="R35:S35"/>
    <mergeCell ref="B38:F39"/>
    <mergeCell ref="C42:F43"/>
    <mergeCell ref="C44:F45"/>
    <mergeCell ref="G45:J45"/>
    <mergeCell ref="G42:J42"/>
    <mergeCell ref="G44:J44"/>
    <mergeCell ref="O43:Q43"/>
    <mergeCell ref="B40:B48"/>
    <mergeCell ref="C40:F40"/>
  </mergeCells>
  <phoneticPr fontId="3" type="noConversion"/>
  <dataValidations count="19">
    <dataValidation type="list" allowBlank="1" showDropDown="1" showInputMessage="1" showErrorMessage="1" sqref="AF30:AH30 AF27:AH27 O32:Q32 O28:Q28" xr:uid="{00000000-0002-0000-0000-000000000000}">
      <formula1>"10/100"</formula1>
    </dataValidation>
    <dataValidation type="list" allowBlank="1" showDropDown="1" showInputMessage="1" showErrorMessage="1" sqref="AF28:AH28 O35:Q35 O33:Q33 O29:Q29 AF31:AH32" xr:uid="{00000000-0002-0000-0000-000001000000}">
      <formula1>"40/100"</formula1>
    </dataValidation>
    <dataValidation type="list" allowBlank="1" showDropDown="1" showInputMessage="1" showErrorMessage="1" sqref="AF29:AH29 O31:Q31" xr:uid="{00000000-0002-0000-0000-000002000000}">
      <formula1>"14/10000"</formula1>
    </dataValidation>
    <dataValidation type="list" allowBlank="1" showInputMessage="1" showErrorMessage="1" sqref="AF26:AH26 O27:Q27" xr:uid="{00000000-0002-0000-0000-000003000000}">
      <formula1>"14/10000,7/10000"</formula1>
    </dataValidation>
    <dataValidation type="list" allowBlank="1" showInputMessage="1" showErrorMessage="1" sqref="O49:Q50 O40:Q40 O73:Q74" xr:uid="{00000000-0002-0000-0000-000004000000}">
      <formula1>"10/1000,5/1000"</formula1>
    </dataValidation>
    <dataValidation type="list" allowBlank="1" showInputMessage="1" showErrorMessage="1" sqref="O23:Q23 O75:Q76 AF23:AH23" xr:uid="{00000000-0002-0000-0000-000005000000}">
      <formula1>"20/100,10/100"</formula1>
    </dataValidation>
    <dataValidation type="list" allowBlank="1" showInputMessage="1" showErrorMessage="1" sqref="AF24:AH24 O24:Q24" xr:uid="{00000000-0002-0000-0000-000006000000}">
      <formula1>"0.0007,0.00035"</formula1>
    </dataValidation>
    <dataValidation type="list" allowBlank="1" showInputMessage="1" showErrorMessage="1" sqref="AF25:AH25 O25:Q25" xr:uid="{00000000-0002-0000-0000-000007000000}">
      <formula1>"40/100,20/100"</formula1>
    </dataValidation>
    <dataValidation type="list" allowBlank="1" showInputMessage="1" showErrorMessage="1" sqref="O45:Q45" xr:uid="{00000000-0002-0000-0000-000008000000}">
      <formula1>"2/10000"</formula1>
    </dataValidation>
    <dataValidation type="list" allowBlank="1" showInputMessage="1" showErrorMessage="1" sqref="O43:Q43" xr:uid="{00000000-0002-0000-0000-000009000000}">
      <formula1>"2/1000"</formula1>
    </dataValidation>
    <dataValidation type="list" allowBlank="1" showInputMessage="1" showErrorMessage="1" sqref="O53:Q53 O78:Q78 O62:Q62 O64:Q64" xr:uid="{00000000-0002-0000-0000-00000A000000}">
      <formula1>"50/10000,25/10000"</formula1>
    </dataValidation>
    <dataValidation type="list" allowBlank="1" showInputMessage="1" showErrorMessage="1" sqref="O77:Q77" xr:uid="{00000000-0002-0000-0000-00000B000000}">
      <formula1>"2000,1000"</formula1>
    </dataValidation>
    <dataValidation type="list" allowBlank="1" showInputMessage="1" showErrorMessage="1" sqref="O44:Q44" xr:uid="{00000000-0002-0000-0000-00000C000000}">
      <formula1>"1/10000,2/10000"</formula1>
    </dataValidation>
    <dataValidation type="list" allowBlank="1" showInputMessage="1" showErrorMessage="1" sqref="O42:Q42" xr:uid="{00000000-0002-0000-0000-00000D000000}">
      <formula1>"2/1000,1/1000"</formula1>
    </dataValidation>
    <dataValidation type="list" allowBlank="1" showInputMessage="1" showErrorMessage="1" sqref="O26:Q26" xr:uid="{00000000-0002-0000-0000-00000E000000}">
      <formula1>"60/100,30/100"</formula1>
    </dataValidation>
    <dataValidation type="list" allowBlank="1" showDropDown="1" showInputMessage="1" showErrorMessage="1" sqref="O30:Q30 O34:Q34" xr:uid="{00000000-0002-0000-0000-00000F000000}">
      <formula1>"60/100"</formula1>
    </dataValidation>
    <dataValidation type="list" allowBlank="1" showInputMessage="1" showErrorMessage="1" sqref="O61:Q61" xr:uid="{00000000-0002-0000-0000-000010000000}">
      <formula1>"5/1000,1/1000"</formula1>
    </dataValidation>
    <dataValidation type="list" allowBlank="1" showInputMessage="1" showErrorMessage="1" sqref="O60:Q60" xr:uid="{00000000-0002-0000-0000-000011000000}">
      <formula1>"10/1000,3/1000"</formula1>
    </dataValidation>
    <dataValidation type="list" allowBlank="1" showInputMessage="1" showErrorMessage="1" sqref="O46:Q46" xr:uid="{00000000-0002-0000-0000-000012000000}">
      <formula1>"25/1000,12.5/10000"</formula1>
    </dataValidation>
  </dataValidations>
  <hyperlinks>
    <hyperlink ref="C7:J7" r:id="rId1" display="표준손익계산서(일반법인용)" xr:uid="{00000000-0004-0000-0000-000000000000}"/>
    <hyperlink ref="C7:K7" r:id="rId2" tooltip="법인세법시행규칙 별지 제3호" display="법인세 과세표준 및 세액조정계산서" xr:uid="{00000000-0004-0000-0000-000001000000}"/>
    <hyperlink ref="C7:N7" r:id="rId3" tooltip="법인세법시행규칙 별지 제3호" display="법인세 과세표준 및 세액조정계산서" xr:uid="{00000000-0004-0000-0000-000002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44" orientation="portrait" blackAndWhite="1" r:id="rId4"/>
  <headerFooter alignWithMargins="0"/>
  <cellWatches>
    <cellWatch r="O23"/>
  </cellWatches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9</vt:lpstr>
      <vt:lpstr>'9'!Print_Area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2018-03-02T05:33:30Z</cp:lastPrinted>
  <dcterms:created xsi:type="dcterms:W3CDTF">2006-07-21T07:00:55Z</dcterms:created>
  <dcterms:modified xsi:type="dcterms:W3CDTF">2021-03-01T04:29:18Z</dcterms:modified>
</cp:coreProperties>
</file>