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F79B16A4-7B57-4E2B-BF1F-514078C8B945}" xr6:coauthVersionLast="36" xr6:coauthVersionMax="36" xr10:uidLastSave="{00000000-0000-0000-0000-000000000000}"/>
  <bookViews>
    <workbookView xWindow="-4212" yWindow="180" windowWidth="17400" windowHeight="11376" xr2:uid="{00000000-000D-0000-FFFF-FFFF00000000}"/>
  </bookViews>
  <sheets>
    <sheet name="2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'21'!$B$14:$AC$50</definedName>
  </definedNames>
  <calcPr calcId="191029"/>
</workbook>
</file>

<file path=xl/calcChain.xml><?xml version="1.0" encoding="utf-8"?>
<calcChain xmlns="http://schemas.openxmlformats.org/spreadsheetml/2006/main">
  <c r="K29" i="1" l="1"/>
  <c r="J49" i="1"/>
  <c r="J48" i="1"/>
  <c r="X48" i="1" s="1"/>
  <c r="R48" i="1"/>
  <c r="Y20" i="1"/>
  <c r="K24" i="1" l="1"/>
  <c r="V39" i="1" l="1"/>
  <c r="V38" i="1"/>
  <c r="N38" i="1"/>
  <c r="R38" i="1" s="1"/>
  <c r="Z38" i="1" s="1"/>
  <c r="N39" i="1"/>
  <c r="J38" i="1"/>
  <c r="J39" i="1"/>
  <c r="R39" i="1" s="1"/>
  <c r="R45" i="1"/>
  <c r="Z45" i="1" s="1"/>
  <c r="R44" i="1"/>
  <c r="Z44" i="1" s="1"/>
  <c r="R43" i="1"/>
  <c r="Z43" i="1" s="1"/>
  <c r="R42" i="1"/>
  <c r="Z42" i="1" s="1"/>
  <c r="K20" i="1" l="1"/>
  <c r="Y16" i="1"/>
  <c r="Y15" i="1"/>
  <c r="D15" i="1"/>
  <c r="K28" i="1" l="1"/>
  <c r="R40" i="1"/>
  <c r="Z40" i="1" s="1"/>
  <c r="R41" i="1"/>
  <c r="Z41" i="1" s="1"/>
  <c r="Z39" i="1" l="1"/>
  <c r="K21" i="1"/>
  <c r="B33" i="1" s="1"/>
  <c r="K19" i="1" l="1"/>
  <c r="K22" i="1" s="1"/>
  <c r="Y19" i="1" s="1"/>
  <c r="Y21" i="1" l="1"/>
  <c r="Y22" i="1" l="1"/>
  <c r="K26" i="1" l="1"/>
  <c r="Y24" i="1" l="1"/>
  <c r="Y26" i="1"/>
  <c r="K30" i="1" l="1"/>
  <c r="Y28" i="1" s="1"/>
  <c r="R49" i="1" l="1"/>
  <c r="X49" i="1" s="1"/>
  <c r="Y30" i="1"/>
  <c r="K33" i="1"/>
  <c r="T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admin</author>
    <author>choskng</author>
  </authors>
  <commentList>
    <comment ref="B1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1. ①소득금액계란: “법인세 과세표준 및 세액조정계산서(별지 제3호서식)”의 차가감소득금액에서 이 서식의</t>
        </r>
        <r>
          <rPr>
            <sz val="9"/>
            <color indexed="10"/>
            <rFont val="맑은 고딕"/>
            <family val="3"/>
            <charset val="129"/>
          </rPr>
          <t xml:space="preserve"> </t>
        </r>
        <r>
          <rPr>
            <sz val="9"/>
            <color indexed="10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>기부금 합계액(</t>
        </r>
        <r>
          <rPr>
            <sz val="9"/>
            <color indexed="10"/>
            <rFont val="굴림"/>
            <family val="3"/>
            <charset val="129"/>
          </rPr>
          <t>③+⑨+⑬</t>
        </r>
        <r>
          <rPr>
            <sz val="9"/>
            <color indexed="81"/>
            <rFont val="굴림"/>
            <family val="3"/>
            <charset val="129"/>
          </rPr>
          <t xml:space="preserve">)을 합하여 적습니다.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>손금산입 합계(</t>
        </r>
        <r>
          <rPr>
            <strike/>
            <sz val="9"/>
            <color indexed="10"/>
            <rFont val="굴림"/>
            <family val="3"/>
            <charset val="129"/>
          </rPr>
          <t>⑤</t>
        </r>
        <r>
          <rPr>
            <sz val="9"/>
            <color indexed="10"/>
            <rFont val="굴림"/>
            <family val="3"/>
            <charset val="129"/>
          </rPr>
          <t>+⑥+⑪+</t>
        </r>
        <r>
          <rPr>
            <strike/>
            <sz val="9"/>
            <color indexed="10"/>
            <rFont val="굴림"/>
            <family val="3"/>
            <charset val="129"/>
          </rPr>
          <t>⑮</t>
        </r>
        <r>
          <rPr>
            <sz val="9"/>
            <color indexed="10"/>
            <rFont val="굴림"/>
            <family val="3"/>
            <charset val="129"/>
          </rPr>
          <t>+16</t>
        </r>
        <r>
          <rPr>
            <sz val="9"/>
            <color indexed="81"/>
            <rFont val="굴림"/>
            <family val="3"/>
            <charset val="129"/>
          </rPr>
          <t xml:space="preserve">.)에는 그 금액을 합하여 적습니다.
</t>
        </r>
      </text>
    </comment>
    <comment ref="P19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10"/>
            <rFont val="돋움"/>
            <family val="3"/>
            <charset val="129"/>
          </rPr>
          <t>⑤</t>
        </r>
        <r>
          <rPr>
            <sz val="9"/>
            <color indexed="81"/>
            <rFont val="돋움"/>
            <family val="3"/>
            <charset val="129"/>
          </rPr>
          <t>이월잔액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제6항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</t>
        </r>
        <r>
          <rPr>
            <sz val="9"/>
            <color indexed="10"/>
            <rFont val="돋움"/>
            <family val="3"/>
            <charset val="129"/>
          </rPr>
          <t>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10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전기이월액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Tahoma"/>
            <family val="2"/>
          </rPr>
          <t>24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해당사업연도손금추인액의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P20" authorId="1" shapeId="0" xr:uid="{00000000-0006-0000-0000-000003000000}">
      <text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10"/>
            <rFont val="맑은 고딕"/>
            <family val="3"/>
            <charset val="129"/>
          </rPr>
          <t>당해연도지출액 손금산입액란: ④금액에서 ⑤금액을 뺀 금액과 ③금액 중 작은 금액을 적되, 그 금액이 음수(-)인 경우에는 “0”으로 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B21" authorId="1" shapeId="0" xr:uid="{00000000-0006-0000-0000-000004000000}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10"/>
            <rFont val="맑은 고딕"/>
            <family val="3"/>
            <charset val="129"/>
          </rPr>
          <t>⑨, ⑬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“기부금명세서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.~</t>
        </r>
        <r>
          <rPr>
            <sz val="9"/>
            <color indexed="10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종류별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P21" authorId="1" shapeId="0" xr:uid="{00000000-0006-0000-0000-000005000000}">
      <text>
        <r>
          <rPr>
            <sz val="9"/>
            <color indexed="10"/>
            <rFont val="돋움"/>
            <family val="3"/>
            <charset val="129"/>
          </rPr>
          <t>⑦</t>
        </r>
        <r>
          <rPr>
            <sz val="9"/>
            <color indexed="81"/>
            <rFont val="돋움"/>
            <family val="3"/>
            <charset val="129"/>
          </rPr>
          <t>한도초과액란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③금액에서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“0”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2" authorId="1" shapeId="0" xr:uid="{00000000-0006-0000-0000-000006000000}">
      <text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돋움"/>
            <family val="3"/>
            <charset val="129"/>
          </rPr>
          <t>④한도액란</t>
        </r>
        <r>
          <rPr>
            <sz val="9"/>
            <color indexed="81"/>
            <rFont val="Tahoma"/>
            <family val="2"/>
          </rPr>
          <t>: "(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)&gt;0"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①에서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소득의</t>
        </r>
        <r>
          <rPr>
            <sz val="9"/>
            <color indexed="81"/>
            <rFont val="Tahoma"/>
            <family val="2"/>
          </rPr>
          <t xml:space="preserve"> 60</t>
        </r>
        <r>
          <rPr>
            <sz val="9"/>
            <color indexed="81"/>
            <rFont val="돋움"/>
            <family val="3"/>
            <charset val="129"/>
          </rPr>
          <t>퍼센트를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이월결손금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기준소득금액의</t>
        </r>
        <r>
          <rPr>
            <sz val="9"/>
            <color indexed="81"/>
            <rFont val="Tahoma"/>
            <family val="2"/>
          </rPr>
          <t xml:space="preserve"> 60%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"0"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이하에서</t>
        </r>
        <r>
          <rPr>
            <sz val="9"/>
            <color indexed="81"/>
            <rFont val="Tahoma"/>
            <family val="2"/>
          </rPr>
          <t xml:space="preserve"> (-)&gt;0 </t>
        </r>
        <r>
          <rPr>
            <sz val="9"/>
            <color indexed="81"/>
            <rFont val="돋움"/>
            <family val="3"/>
            <charset val="129"/>
          </rPr>
          <t>표시된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P22" authorId="1" shapeId="0" xr:uid="{00000000-0006-0000-0000-000007000000}">
      <text>
        <r>
          <rPr>
            <sz val="9"/>
            <color indexed="81"/>
            <rFont val="Tahoma"/>
            <family val="2"/>
          </rPr>
          <t xml:space="preserve">7. </t>
        </r>
        <r>
          <rPr>
            <sz val="9"/>
            <color indexed="10"/>
            <rFont val="돋움"/>
            <family val="3"/>
            <charset val="129"/>
          </rPr>
          <t>⑧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①금액에서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“</t>
        </r>
        <r>
          <rPr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돋움"/>
            <family val="3"/>
            <charset val="129"/>
          </rPr>
          <t>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4" authorId="0" shapeId="0" xr:uid="{00000000-0006-0000-0000-000008000000}">
      <text>
        <r>
          <rPr>
            <sz val="9"/>
            <color indexed="10"/>
            <rFont val="굴림"/>
            <family val="3"/>
            <charset val="129"/>
          </rPr>
          <t>입력제한
(구)「조세특례제한법」제73조제1항에 따른 기부금의 경우 법률 제10406호 조세특례제한법 부칙 제58조에 따라 2011.7.1 전에 지출한 기부금에 한하여 기부금한도초과이월액 손금산입만 가능합니다.</t>
        </r>
        <r>
          <rPr>
            <b/>
            <sz val="9"/>
            <color indexed="10"/>
            <rFont val="굴림"/>
            <family val="3"/>
            <charset val="129"/>
          </rPr>
          <t xml:space="preserve">
</t>
        </r>
      </text>
    </comment>
    <comment ref="B28" authorId="1" shapeId="0" xr:uid="{00000000-0006-0000-0000-000009000000}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⑮란</t>
        </r>
        <r>
          <rPr>
            <sz val="9"/>
            <color indexed="81"/>
            <rFont val="Tahoma"/>
            <family val="2"/>
          </rPr>
          <t>: “</t>
        </r>
        <r>
          <rPr>
            <sz val="9"/>
            <color indexed="81"/>
            <rFont val="돋움"/>
            <family val="3"/>
            <charset val="129"/>
          </rPr>
          <t>기부금명세서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.~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종류별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B29" authorId="2" shapeId="0" xr:uid="{00000000-0006-0000-0000-00000A000000}">
      <text>
        <r>
          <rPr>
            <sz val="9"/>
            <color indexed="81"/>
            <rFont val="맑은 고딕"/>
            <family val="3"/>
            <charset val="129"/>
          </rPr>
          <t>8. ⑭한도액란: 사업연도 종료일 현재 「사회적기업 육성법」 제2조제1호에 따른 사회적기업에 해당하는 경우 (⑧소득금액 차감금액－⑪)의 20%로 합니다.</t>
        </r>
        <r>
          <rPr>
            <sz val="9"/>
            <color indexed="10"/>
            <rFont val="맑은 고딕"/>
            <family val="3"/>
            <charset val="129"/>
          </rPr>
          <t xml:space="preserve">
</t>
        </r>
      </text>
    </comment>
    <comment ref="T32" authorId="1" shapeId="0" xr:uid="{00000000-0006-0000-0000-00000B000000}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10"/>
            <rFont val="Tahoma"/>
            <family val="2"/>
          </rPr>
          <t>20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총합계금액으로서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기부금한도초과액란에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36" authorId="1" shapeId="0" xr:uid="{00000000-0006-0000-0000-00000C000000}">
      <text>
        <r>
          <rPr>
            <sz val="9"/>
            <color indexed="81"/>
            <rFont val="Tahoma"/>
            <family val="2"/>
          </rPr>
          <t xml:space="preserve">10. “5.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명세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10"/>
            <rFont val="Tahoma"/>
            <family val="2"/>
          </rPr>
          <t>24.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손금추인액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세액조정계산서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기부금한도초과이월액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46" authorId="1" shapeId="0" xr:uid="{00000000-0006-0000-0000-00000D000000}">
      <text>
        <r>
          <rPr>
            <sz val="9"/>
            <color indexed="10"/>
            <rFont val="맑은 고딕"/>
            <family val="3"/>
            <charset val="129"/>
          </rPr>
          <t xml:space="preserve">11. “6. 당해연도 기부금 지출액 명세”는 기부금 종류별로 작성하며, </t>
        </r>
        <r>
          <rPr>
            <strike/>
            <sz val="9"/>
            <color indexed="10"/>
            <rFont val="맑은 고딕"/>
            <family val="3"/>
            <charset val="129"/>
          </rPr>
          <t>25</t>
        </r>
        <r>
          <rPr>
            <sz val="9"/>
            <color indexed="10"/>
            <rFont val="맑은 고딕"/>
            <family val="3"/>
            <charset val="129"/>
          </rPr>
          <t>.26.지출액 합계금액은 기부금 종류별 합계금액으로 “기부금명세서(별지 제22호서식)”의 란의 가. ~다.에 해당하는 기부금 종류별 소계 금액과 일치해야 합니다.</t>
        </r>
      </text>
    </comment>
  </commentList>
</comments>
</file>

<file path=xl/sharedStrings.xml><?xml version="1.0" encoding="utf-8"?>
<sst xmlns="http://schemas.openxmlformats.org/spreadsheetml/2006/main" count="64" uniqueCount="56">
  <si>
    <t xml:space="preserve"> ①소득금액계</t>
    <phoneticPr fontId="3" type="noConversion"/>
  </si>
  <si>
    <t>사업연도</t>
    <phoneticPr fontId="3" type="noConversion"/>
  </si>
  <si>
    <t>기부금 종류</t>
    <phoneticPr fontId="3" type="noConversion"/>
  </si>
  <si>
    <t>합계</t>
    <phoneticPr fontId="3" type="noConversion"/>
  </si>
  <si>
    <t>210㎜×297㎜</t>
    <phoneticPr fontId="3" type="noConversion"/>
  </si>
  <si>
    <t>(앞   쪽)</t>
    <phoneticPr fontId="3" type="noConversion"/>
  </si>
  <si>
    <t>※ 관련서식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</si>
  <si>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</si>
  <si>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</si>
  <si>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t>주요계정명세서(갑)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</si>
  <si>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</si>
  <si>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</si>
  <si>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</si>
  <si>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기부금조정명세서</t>
    <phoneticPr fontId="3" type="noConversion"/>
  </si>
  <si>
    <t>• 22호 서식의 기부금 코드별 합계액을 ③ㆍ⑨ㆍ⑮ 란에 각각 불러오기하여 표시합니다.
• 22.한도초과액 합계액 및 기부금이월액의 손금산입금액이 3호 서식 및 4호 서식으로 이기됩니다.</t>
    <phoneticPr fontId="3" type="noConversion"/>
  </si>
  <si>
    <t>기부금명세서</t>
    <phoneticPr fontId="3" type="noConversion"/>
  </si>
  <si>
    <t>4. 기부금 한도초과액 총액</t>
    <phoneticPr fontId="3" type="noConversion"/>
  </si>
  <si>
    <t>5.기부금 이월액 명세</t>
    <phoneticPr fontId="3" type="noConversion"/>
  </si>
  <si>
    <t>(뒤쪽)</t>
    <phoneticPr fontId="3" type="noConversion"/>
  </si>
  <si>
    <t xml:space="preserve"> ④한도액{[(①-②)&gt;0]×50%}</t>
    <phoneticPr fontId="3" type="noConversion"/>
  </si>
  <si>
    <t xml:space="preserve"> ⑧소득금액 차감잔액
  [(①-②-⑤-⑥)&gt;0]</t>
    <phoneticPr fontId="3" type="noConversion"/>
  </si>
  <si>
    <t xml:space="preserve">  ⑪ 손금산입액 MIN(⑨, ⑩)</t>
    <phoneticPr fontId="3" type="noConversion"/>
  </si>
  <si>
    <t>6. 당해연도 기부금 지출액 명세</t>
    <phoneticPr fontId="3" type="noConversion"/>
  </si>
  <si>
    <t>합계</t>
    <phoneticPr fontId="3" type="noConversion"/>
  </si>
  <si>
    <t>사업
연도</t>
    <phoneticPr fontId="3" type="noConversion"/>
  </si>
  <si>
    <t>26. 지출액 합계금액</t>
    <phoneticPr fontId="3" type="noConversion"/>
  </si>
  <si>
    <r>
      <t>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.한도초과
손금불산입액</t>
    </r>
    <phoneticPr fontId="3" type="noConversion"/>
  </si>
  <si>
    <r>
      <t>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.기공제액</t>
    </r>
    <phoneticPr fontId="3" type="noConversion"/>
  </si>
  <si>
    <r>
      <t>23</t>
    </r>
    <r>
      <rPr>
        <sz val="9"/>
        <rFont val="굴림"/>
        <family val="3"/>
        <charset val="129"/>
      </rPr>
      <t>.공제가능잔액
(2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.)</t>
    </r>
    <phoneticPr fontId="3" type="noConversion"/>
  </si>
  <si>
    <r>
      <t>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.해당사업연도
손금추인액</t>
    </r>
    <phoneticPr fontId="3" type="noConversion"/>
  </si>
  <si>
    <r>
      <t>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.차기이월액
(2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.)</t>
    </r>
    <phoneticPr fontId="3" type="noConversion"/>
  </si>
  <si>
    <t>28. 차기 이월액
(26.-27.)</t>
    <phoneticPr fontId="3" type="noConversion"/>
  </si>
  <si>
    <t>27. 당해 사업연도
손금산입액</t>
    <phoneticPr fontId="3" type="noConversion"/>
  </si>
  <si>
    <t xml:space="preserve"> ⑥당해연도지출액 손금산입액
   MIN[(④-⑤)&gt;0, ③]</t>
    <phoneticPr fontId="3" type="noConversion"/>
  </si>
  <si>
    <t xml:space="preserve"> ⑦한도초과액[(③-④)&gt;0)]</t>
    <phoneticPr fontId="3" type="noConversion"/>
  </si>
  <si>
    <r>
      <t xml:space="preserve"> ⑤이월잔액 중 손금산입액
MIN(④, </t>
    </r>
    <r>
      <rPr>
        <sz val="9"/>
        <rFont val="굴림"/>
        <family val="3"/>
        <charset val="129"/>
      </rPr>
      <t>23.)</t>
    </r>
    <phoneticPr fontId="3" type="noConversion"/>
  </si>
  <si>
    <t>2.「조세특례제한법」 제88조의4 우리사주조합에 지출하는 기부금 손금산입액 한도액 계산</t>
    <phoneticPr fontId="3" type="noConversion"/>
  </si>
  <si>
    <r>
      <t xml:space="preserve"> ⑨「조세특례제한법」</t>
    </r>
    <r>
      <rPr>
        <sz val="9"/>
        <rFont val="굴림"/>
        <family val="3"/>
        <charset val="129"/>
      </rPr>
      <t xml:space="preserve"> 제88조의4제13항에 따른 우리사주 기부금 해당 금액</t>
    </r>
    <phoneticPr fontId="3" type="noConversion"/>
  </si>
  <si>
    <r>
      <t xml:space="preserve"> ⑫ 한도 초과액(</t>
    </r>
    <r>
      <rPr>
        <sz val="9"/>
        <rFont val="굴림"/>
        <family val="3"/>
        <charset val="129"/>
      </rPr>
      <t>⑨-⑩&gt;0)</t>
    </r>
    <phoneticPr fontId="3" type="noConversion"/>
  </si>
  <si>
    <r>
      <t xml:space="preserve"> 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당해연도지출액 손금산입액
  MIN[(</t>
    </r>
    <r>
      <rPr>
        <sz val="9"/>
        <rFont val="MS Gothic"/>
        <family val="3"/>
        <charset val="128"/>
      </rPr>
      <t>⑭</t>
    </r>
    <r>
      <rPr>
        <sz val="9"/>
        <rFont val="굴림"/>
        <family val="3"/>
        <charset val="129"/>
      </rPr>
      <t>-⑮)&gt;0, ⑬]</t>
    </r>
    <phoneticPr fontId="3" type="noConversion"/>
  </si>
  <si>
    <r>
      <t xml:space="preserve"> ⑮ 이월잔액 중 손금산입액
  MIN[</t>
    </r>
    <r>
      <rPr>
        <sz val="9"/>
        <rFont val="MS Gothic"/>
        <family val="3"/>
        <charset val="128"/>
      </rPr>
      <t>⑭</t>
    </r>
    <r>
      <rPr>
        <sz val="9"/>
        <rFont val="굴림"/>
        <family val="3"/>
        <charset val="129"/>
      </rPr>
      <t>, 23.]</t>
    </r>
    <phoneticPr fontId="3" type="noConversion"/>
  </si>
  <si>
    <r>
      <t xml:space="preserve">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한도초과액[(⑬-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)&gt;0]</t>
    </r>
    <phoneticPr fontId="3" type="noConversion"/>
  </si>
  <si>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기부금 합계액(③+⑨+⑬)</t>
    </r>
    <phoneticPr fontId="3" type="noConversion"/>
  </si>
  <si>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 xml:space="preserve"> 손금산입 합계(⑥+⑪+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3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</si>
  <si>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 한도초과액 합계(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)=(⑦+⑫+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</t>
    </r>
    <phoneticPr fontId="3" type="noConversion"/>
  </si>
  <si>
    <r>
      <rPr>
        <sz val="9"/>
        <rFont val="돋움"/>
        <family val="3"/>
        <charset val="129"/>
      </rPr>
      <t>기부금</t>
    </r>
    <r>
      <rPr>
        <sz val="9"/>
        <rFont val="MS Gothic"/>
        <family val="3"/>
        <charset val="128"/>
      </rPr>
      <t xml:space="preserve"> </t>
    </r>
    <r>
      <rPr>
        <sz val="9"/>
        <rFont val="돋움"/>
        <family val="3"/>
        <charset val="129"/>
      </rPr>
      <t>종류</t>
    </r>
    <phoneticPr fontId="3" type="noConversion"/>
  </si>
  <si>
    <r>
      <t xml:space="preserve">■ 법인세법 시행규칙 [별지 제21호서식] </t>
    </r>
    <r>
      <rPr>
        <sz val="9"/>
        <color rgb="FFFF0000"/>
        <rFont val="굴림"/>
        <family val="3"/>
        <charset val="129"/>
      </rPr>
      <t>&lt;개정 2021. 00. 00&gt;</t>
    </r>
    <phoneticPr fontId="3" type="noConversion"/>
  </si>
  <si>
    <r>
      <t xml:space="preserve"> ②「법인세법」 제13조제1항제1호에
      따른 이월결손금합계액
</t>
    </r>
    <r>
      <rPr>
        <sz val="9"/>
        <color rgb="FFFF0000"/>
        <rFont val="굴림"/>
        <family val="3"/>
        <charset val="129"/>
      </rPr>
      <t>(「기준소득금액의 60% 한도)</t>
    </r>
    <phoneticPr fontId="3" type="noConversion"/>
  </si>
  <si>
    <r>
      <t xml:space="preserve"> ③「법인세법」제24조</t>
    </r>
    <r>
      <rPr>
        <sz val="9"/>
        <color rgb="FFFF0000"/>
        <rFont val="굴림"/>
        <family val="3"/>
        <charset val="129"/>
      </rPr>
      <t>제2항제1호</t>
    </r>
    <r>
      <rPr>
        <sz val="9"/>
        <rFont val="굴림"/>
        <family val="3"/>
        <charset val="129"/>
      </rPr>
      <t>에
  따른 법정기부금 해당 금액</t>
    </r>
    <phoneticPr fontId="3" type="noConversion"/>
  </si>
  <si>
    <t>1.「법인세법」 제24조제2항제1호에 따른 기부금 손금산입액 한도액 계산</t>
    <phoneticPr fontId="3" type="noConversion"/>
  </si>
  <si>
    <t xml:space="preserve"> ⑩ 한도액 (⑧×50%)</t>
    <phoneticPr fontId="3" type="noConversion"/>
  </si>
  <si>
    <r>
      <t>3.</t>
    </r>
    <r>
      <rPr>
        <b/>
        <sz val="9"/>
        <color rgb="FFFF0000"/>
        <rFont val="굴림"/>
        <family val="3"/>
        <charset val="129"/>
      </rPr>
      <t>「법인세법」 제24조제3항제1호에 따른 기부금</t>
    </r>
    <r>
      <rPr>
        <b/>
        <sz val="9"/>
        <rFont val="굴림"/>
        <family val="3"/>
        <charset val="129"/>
      </rPr>
      <t xml:space="preserve"> 손금산입 한도액 계산</t>
    </r>
    <phoneticPr fontId="3" type="noConversion"/>
  </si>
  <si>
    <r>
      <t xml:space="preserve">  ⑬「법인세법」제24조</t>
    </r>
    <r>
      <rPr>
        <sz val="9"/>
        <color rgb="FFFF0000"/>
        <rFont val="굴림"/>
        <family val="3"/>
        <charset val="129"/>
      </rPr>
      <t>제3항제1호</t>
    </r>
    <r>
      <rPr>
        <sz val="9"/>
        <rFont val="굴림"/>
        <family val="3"/>
        <charset val="129"/>
      </rPr>
      <t>에 
    따른 지정기부금 해당 금액</t>
    </r>
    <phoneticPr fontId="3" type="noConversion"/>
  </si>
  <si>
    <t xml:space="preserve"> ⑭ 한도액([⑧-⑪]×10%, 20%)</t>
    <phoneticPr fontId="3" type="noConversion"/>
  </si>
  <si>
    <r>
      <t>「</t>
    </r>
    <r>
      <rPr>
        <sz val="9"/>
        <color rgb="FFFF0000"/>
        <rFont val="돋움"/>
        <family val="3"/>
        <charset val="129"/>
      </rPr>
      <t>법인세법</t>
    </r>
    <r>
      <rPr>
        <sz val="9"/>
        <color rgb="FFFF0000"/>
        <rFont val="MS Gothic"/>
        <family val="3"/>
        <charset val="128"/>
      </rPr>
      <t>」</t>
    </r>
    <r>
      <rPr>
        <sz val="9"/>
        <color rgb="FFFF0000"/>
        <rFont val="돋움"/>
        <family val="3"/>
        <charset val="129"/>
      </rPr>
      <t>제</t>
    </r>
    <r>
      <rPr>
        <sz val="9"/>
        <color rgb="FFFF0000"/>
        <rFont val="MS Gothic"/>
        <family val="3"/>
        <charset val="128"/>
      </rPr>
      <t>24</t>
    </r>
    <r>
      <rPr>
        <sz val="9"/>
        <color rgb="FFFF0000"/>
        <rFont val="돋움"/>
        <family val="3"/>
        <charset val="129"/>
      </rPr>
      <t>조제</t>
    </r>
    <r>
      <rPr>
        <sz val="9"/>
        <color rgb="FFFF0000"/>
        <rFont val="MS Gothic"/>
        <family val="3"/>
      </rPr>
      <t>2</t>
    </r>
    <r>
      <rPr>
        <sz val="9"/>
        <color rgb="FFFF0000"/>
        <rFont val="맑은 고딕"/>
        <family val="3"/>
        <charset val="129"/>
      </rPr>
      <t>항제</t>
    </r>
    <r>
      <rPr>
        <sz val="9"/>
        <color rgb="FFFF0000"/>
        <rFont val="MS Gothic"/>
        <family val="3"/>
      </rPr>
      <t>1</t>
    </r>
    <r>
      <rPr>
        <sz val="9"/>
        <color rgb="FFFF0000"/>
        <rFont val="맑은 고딕"/>
        <family val="3"/>
        <charset val="129"/>
      </rPr>
      <t>호</t>
    </r>
    <r>
      <rPr>
        <sz val="9"/>
        <color rgb="FFFF0000"/>
        <rFont val="돋움"/>
        <family val="3"/>
        <charset val="129"/>
      </rPr>
      <t>에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따른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</si>
  <si>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rgb="FFFF0000"/>
        <rFont val="돋움"/>
        <family val="3"/>
        <charset val="129"/>
      </rPr>
      <t>법인세법</t>
    </r>
    <r>
      <rPr>
        <sz val="9"/>
        <color rgb="FFFF0000"/>
        <rFont val="MS Gothic"/>
        <family val="3"/>
        <charset val="128"/>
      </rPr>
      <t>」</t>
    </r>
    <r>
      <rPr>
        <sz val="9"/>
        <color rgb="FFFF0000"/>
        <rFont val="돋움"/>
        <family val="3"/>
        <charset val="129"/>
      </rPr>
      <t>제</t>
    </r>
    <r>
      <rPr>
        <sz val="9"/>
        <color rgb="FFFF0000"/>
        <rFont val="MS Gothic"/>
        <family val="3"/>
        <charset val="128"/>
      </rPr>
      <t>24</t>
    </r>
    <r>
      <rPr>
        <sz val="9"/>
        <color rgb="FFFF0000"/>
        <rFont val="돋움"/>
        <family val="3"/>
        <charset val="129"/>
      </rPr>
      <t>조제3</t>
    </r>
    <r>
      <rPr>
        <sz val="9"/>
        <color rgb="FFFF0000"/>
        <rFont val="맑은 고딕"/>
        <family val="3"/>
        <charset val="129"/>
      </rPr>
      <t>항제</t>
    </r>
    <r>
      <rPr>
        <sz val="9"/>
        <color rgb="FFFF0000"/>
        <rFont val="MS Gothic"/>
        <family val="3"/>
      </rPr>
      <t>1</t>
    </r>
    <r>
      <rPr>
        <sz val="9"/>
        <color rgb="FFFF0000"/>
        <rFont val="맑은 고딕"/>
        <family val="3"/>
        <charset val="129"/>
      </rPr>
      <t>호</t>
    </r>
    <r>
      <rPr>
        <sz val="9"/>
        <color rgb="FFFF0000"/>
        <rFont val="돋움"/>
        <family val="3"/>
        <charset val="129"/>
      </rPr>
      <t>에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따른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기부금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</si>
</sst>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###\-##\-#####"/>
    <numFmt numFmtId="178" formatCode="#,##0_ "/>
  </numFmts>
  <fonts count="3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name val="돋움"/>
      <family val="3"/>
      <charset val="129"/>
    </font>
    <font>
      <sz val="9"/>
      <color indexed="10"/>
      <name val="굴림"/>
      <family val="3"/>
      <charset val="129"/>
    </font>
    <font>
      <b/>
      <sz val="9"/>
      <color indexed="10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맑은 고딕"/>
      <family val="3"/>
      <charset val="129"/>
    </font>
    <font>
      <sz val="9"/>
      <color indexed="10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9"/>
      <color indexed="10"/>
      <name val="굴림"/>
      <family val="3"/>
      <charset val="129"/>
    </font>
    <font>
      <sz val="9"/>
      <color indexed="10"/>
      <name val="돋움"/>
      <family val="3"/>
      <charset val="129"/>
    </font>
    <font>
      <sz val="9"/>
      <color indexed="10"/>
      <name val="Tahoma"/>
      <family val="2"/>
    </font>
    <font>
      <sz val="9"/>
      <color indexed="81"/>
      <name val="맑은 고딕"/>
      <family val="3"/>
      <charset val="129"/>
    </font>
    <font>
      <strike/>
      <sz val="9"/>
      <color indexed="10"/>
      <name val="맑은 고딕"/>
      <family val="3"/>
      <charset val="129"/>
    </font>
    <font>
      <b/>
      <sz val="9"/>
      <color rgb="FFFF000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FF0000"/>
      <name val="MS Gothic"/>
      <family val="3"/>
      <charset val="128"/>
    </font>
    <font>
      <sz val="9"/>
      <color rgb="FFFF0000"/>
      <name val="돋움"/>
      <family val="3"/>
      <charset val="129"/>
    </font>
    <font>
      <sz val="9"/>
      <color rgb="FFFF0000"/>
      <name val="MS Gothic"/>
      <family val="3"/>
    </font>
    <font>
      <sz val="9"/>
      <color rgb="FFFF0000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176" fontId="8" fillId="0" borderId="5" xfId="2" applyNumberFormat="1" applyFont="1" applyFill="1" applyBorder="1" applyAlignment="1">
      <alignment horizontal="right" vertical="center" shrinkToFit="1"/>
    </xf>
    <xf numFmtId="176" fontId="8" fillId="0" borderId="6" xfId="2" applyNumberFormat="1" applyFont="1" applyFill="1" applyBorder="1" applyAlignment="1">
      <alignment horizontal="right" vertical="center" shrinkToFit="1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178" fontId="0" fillId="0" borderId="57" xfId="2" applyNumberFormat="1" applyFont="1" applyFill="1" applyBorder="1" applyAlignment="1">
      <alignment horizontal="center" vertical="center" wrapText="1"/>
    </xf>
    <xf numFmtId="178" fontId="0" fillId="0" borderId="58" xfId="2" applyNumberFormat="1" applyFont="1" applyFill="1" applyBorder="1" applyAlignment="1">
      <alignment horizontal="center" vertical="center" wrapText="1"/>
    </xf>
    <xf numFmtId="178" fontId="0" fillId="0" borderId="56" xfId="2" applyNumberFormat="1" applyFont="1" applyFill="1" applyBorder="1" applyAlignment="1">
      <alignment horizontal="center" vertical="center" wrapText="1"/>
    </xf>
    <xf numFmtId="178" fontId="0" fillId="0" borderId="59" xfId="2" applyNumberFormat="1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45" xfId="2" applyFont="1" applyBorder="1" applyAlignment="1">
      <alignment horizontal="center" vertical="center"/>
    </xf>
    <xf numFmtId="0" fontId="8" fillId="0" borderId="46" xfId="2" applyFont="1" applyBorder="1" applyAlignment="1">
      <alignment horizontal="center" vertical="center"/>
    </xf>
    <xf numFmtId="0" fontId="7" fillId="0" borderId="52" xfId="2" applyFont="1" applyFill="1" applyBorder="1" applyAlignment="1">
      <alignment horizontal="left" vertical="center" wrapText="1"/>
    </xf>
    <xf numFmtId="0" fontId="7" fillId="0" borderId="53" xfId="2" applyFont="1" applyFill="1" applyBorder="1" applyAlignment="1">
      <alignment horizontal="left" vertical="center" wrapText="1"/>
    </xf>
    <xf numFmtId="0" fontId="7" fillId="0" borderId="54" xfId="2" applyFont="1" applyFill="1" applyBorder="1" applyAlignment="1">
      <alignment horizontal="left" vertical="center" wrapText="1"/>
    </xf>
    <xf numFmtId="0" fontId="0" fillId="0" borderId="55" xfId="2" applyFont="1" applyFill="1" applyBorder="1" applyAlignment="1">
      <alignment horizontal="center" vertical="center" wrapText="1"/>
    </xf>
    <xf numFmtId="0" fontId="0" fillId="0" borderId="56" xfId="2" applyFont="1" applyFill="1" applyBorder="1" applyAlignment="1">
      <alignment horizontal="center" vertical="center"/>
    </xf>
    <xf numFmtId="0" fontId="12" fillId="0" borderId="57" xfId="2" applyFont="1" applyFill="1" applyBorder="1" applyAlignment="1">
      <alignment horizontal="center" vertical="center" wrapText="1"/>
    </xf>
    <xf numFmtId="0" fontId="12" fillId="0" borderId="58" xfId="2" applyFont="1" applyFill="1" applyBorder="1" applyAlignment="1">
      <alignment horizontal="center" vertical="center" wrapText="1"/>
    </xf>
    <xf numFmtId="0" fontId="12" fillId="0" borderId="56" xfId="2" applyFont="1" applyFill="1" applyBorder="1" applyAlignment="1">
      <alignment horizontal="center" vertical="center" wrapText="1"/>
    </xf>
    <xf numFmtId="0" fontId="28" fillId="0" borderId="16" xfId="2" applyFont="1" applyBorder="1" applyAlignment="1">
      <alignment horizontal="left" vertical="center" wrapText="1"/>
    </xf>
    <xf numFmtId="0" fontId="28" fillId="0" borderId="17" xfId="2" applyFont="1" applyBorder="1" applyAlignment="1">
      <alignment horizontal="left" vertical="center" wrapText="1"/>
    </xf>
    <xf numFmtId="0" fontId="28" fillId="0" borderId="18" xfId="2" applyFont="1" applyBorder="1" applyAlignment="1">
      <alignment horizontal="left" vertical="center" wrapText="1"/>
    </xf>
    <xf numFmtId="178" fontId="8" fillId="0" borderId="47" xfId="2" applyNumberFormat="1" applyFont="1" applyFill="1" applyBorder="1" applyAlignment="1">
      <alignment horizontal="right" vertical="center" wrapText="1"/>
    </xf>
    <xf numFmtId="178" fontId="8" fillId="0" borderId="48" xfId="2" applyNumberFormat="1" applyFont="1" applyFill="1" applyBorder="1" applyAlignment="1">
      <alignment horizontal="right" vertical="center" wrapText="1"/>
    </xf>
    <xf numFmtId="178" fontId="8" fillId="0" borderId="49" xfId="2" applyNumberFormat="1" applyFont="1" applyFill="1" applyBorder="1" applyAlignment="1">
      <alignment horizontal="right" vertical="center" wrapText="1"/>
    </xf>
    <xf numFmtId="178" fontId="8" fillId="4" borderId="50" xfId="2" applyNumberFormat="1" applyFont="1" applyFill="1" applyBorder="1" applyAlignment="1">
      <alignment horizontal="right" vertical="center" wrapText="1"/>
    </xf>
    <xf numFmtId="178" fontId="8" fillId="0" borderId="50" xfId="2" applyNumberFormat="1" applyFont="1" applyFill="1" applyBorder="1" applyAlignment="1">
      <alignment horizontal="right" vertical="center" wrapText="1"/>
    </xf>
    <xf numFmtId="178" fontId="8" fillId="4" borderId="51" xfId="2" applyNumberFormat="1" applyFont="1" applyFill="1" applyBorder="1" applyAlignment="1">
      <alignment horizontal="right" vertical="center" wrapText="1"/>
    </xf>
    <xf numFmtId="178" fontId="8" fillId="0" borderId="16" xfId="2" applyNumberFormat="1" applyFont="1" applyFill="1" applyBorder="1" applyAlignment="1">
      <alignment horizontal="right" vertical="center" wrapText="1"/>
    </xf>
    <xf numFmtId="178" fontId="8" fillId="0" borderId="17" xfId="2" applyNumberFormat="1" applyFont="1" applyFill="1" applyBorder="1" applyAlignment="1">
      <alignment horizontal="right" vertical="center" wrapText="1"/>
    </xf>
    <xf numFmtId="178" fontId="8" fillId="0" borderId="18" xfId="2" applyNumberFormat="1" applyFont="1" applyFill="1" applyBorder="1" applyAlignment="1">
      <alignment horizontal="right" vertical="center" wrapText="1"/>
    </xf>
    <xf numFmtId="178" fontId="8" fillId="4" borderId="2" xfId="2" applyNumberFormat="1" applyFont="1" applyFill="1" applyBorder="1" applyAlignment="1">
      <alignment horizontal="right" vertical="center" wrapText="1"/>
    </xf>
    <xf numFmtId="178" fontId="8" fillId="0" borderId="2" xfId="2" applyNumberFormat="1" applyFont="1" applyFill="1" applyBorder="1" applyAlignment="1">
      <alignment horizontal="right" vertical="center" wrapText="1"/>
    </xf>
    <xf numFmtId="178" fontId="8" fillId="4" borderId="9" xfId="2" applyNumberFormat="1" applyFont="1" applyFill="1" applyBorder="1" applyAlignment="1">
      <alignment horizontal="right" vertical="center" wrapText="1"/>
    </xf>
    <xf numFmtId="0" fontId="0" fillId="0" borderId="29" xfId="2" applyFont="1" applyFill="1" applyBorder="1" applyAlignment="1">
      <alignment horizontal="center" vertical="center"/>
    </xf>
    <xf numFmtId="0" fontId="0" fillId="0" borderId="30" xfId="2" applyFont="1" applyFill="1" applyBorder="1" applyAlignment="1">
      <alignment horizontal="center" vertical="center"/>
    </xf>
    <xf numFmtId="0" fontId="0" fillId="0" borderId="14" xfId="2" applyFont="1" applyFill="1" applyBorder="1" applyAlignment="1">
      <alignment horizontal="center" vertical="center"/>
    </xf>
    <xf numFmtId="0" fontId="0" fillId="0" borderId="15" xfId="2" applyFont="1" applyFill="1" applyBorder="1" applyAlignment="1">
      <alignment horizontal="center" vertical="center"/>
    </xf>
    <xf numFmtId="0" fontId="0" fillId="0" borderId="28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0" fontId="0" fillId="0" borderId="18" xfId="2" applyFont="1" applyBorder="1" applyAlignment="1">
      <alignment horizontal="center" vertical="center" wrapText="1"/>
    </xf>
    <xf numFmtId="176" fontId="0" fillId="4" borderId="16" xfId="2" applyNumberFormat="1" applyFont="1" applyFill="1" applyBorder="1" applyAlignment="1">
      <alignment horizontal="right" vertical="center" shrinkToFit="1"/>
    </xf>
    <xf numFmtId="176" fontId="0" fillId="4" borderId="17" xfId="2" applyNumberFormat="1" applyFont="1" applyFill="1" applyBorder="1" applyAlignment="1">
      <alignment horizontal="right" vertical="center" shrinkToFit="1"/>
    </xf>
    <xf numFmtId="176" fontId="0" fillId="4" borderId="18" xfId="2" applyNumberFormat="1" applyFont="1" applyFill="1" applyBorder="1" applyAlignment="1">
      <alignment horizontal="right" vertical="center" shrinkToFit="1"/>
    </xf>
    <xf numFmtId="178" fontId="8" fillId="4" borderId="16" xfId="2" applyNumberFormat="1" applyFont="1" applyFill="1" applyBorder="1" applyAlignment="1">
      <alignment horizontal="right" vertical="center" wrapText="1"/>
    </xf>
    <xf numFmtId="178" fontId="8" fillId="4" borderId="17" xfId="2" applyNumberFormat="1" applyFont="1" applyFill="1" applyBorder="1" applyAlignment="1">
      <alignment horizontal="right" vertical="center" wrapText="1"/>
    </xf>
    <xf numFmtId="178" fontId="8" fillId="4" borderId="18" xfId="2" applyNumberFormat="1" applyFont="1" applyFill="1" applyBorder="1" applyAlignment="1">
      <alignment horizontal="right" vertical="center" wrapText="1"/>
    </xf>
    <xf numFmtId="176" fontId="0" fillId="4" borderId="37" xfId="2" applyNumberFormat="1" applyFont="1" applyFill="1" applyBorder="1" applyAlignment="1">
      <alignment horizontal="right" vertical="center" shrinkToFit="1"/>
    </xf>
    <xf numFmtId="176" fontId="0" fillId="4" borderId="38" xfId="2" applyNumberFormat="1" applyFont="1" applyFill="1" applyBorder="1" applyAlignment="1">
      <alignment horizontal="right" vertical="center" shrinkToFit="1"/>
    </xf>
    <xf numFmtId="0" fontId="27" fillId="0" borderId="28" xfId="2" applyFont="1" applyBorder="1" applyAlignment="1">
      <alignment horizontal="left" vertical="center" wrapText="1"/>
    </xf>
    <xf numFmtId="0" fontId="27" fillId="0" borderId="17" xfId="2" applyFont="1" applyBorder="1" applyAlignment="1">
      <alignment horizontal="left" vertical="center" wrapText="1"/>
    </xf>
    <xf numFmtId="0" fontId="27" fillId="0" borderId="18" xfId="2" applyFont="1" applyBorder="1" applyAlignment="1">
      <alignment horizontal="left" vertical="center" wrapText="1"/>
    </xf>
    <xf numFmtId="9" fontId="0" fillId="7" borderId="16" xfId="2" applyNumberFormat="1" applyFont="1" applyFill="1" applyBorder="1" applyAlignment="1">
      <alignment horizontal="center" vertical="center" wrapText="1"/>
    </xf>
    <xf numFmtId="0" fontId="0" fillId="7" borderId="18" xfId="2" applyFont="1" applyFill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2" applyFont="1" applyBorder="1">
      <alignment vertical="center"/>
    </xf>
    <xf numFmtId="176" fontId="0" fillId="4" borderId="2" xfId="2" applyNumberFormat="1" applyFont="1" applyFill="1" applyBorder="1" applyAlignment="1">
      <alignment horizontal="right" vertical="center" shrinkToFit="1"/>
    </xf>
    <xf numFmtId="176" fontId="0" fillId="4" borderId="9" xfId="2" applyNumberFormat="1" applyFont="1" applyFill="1" applyBorder="1" applyAlignment="1">
      <alignment horizontal="right" vertical="center" shrinkToFit="1"/>
    </xf>
    <xf numFmtId="0" fontId="0" fillId="0" borderId="28" xfId="2" applyFont="1" applyBorder="1">
      <alignment vertical="center"/>
    </xf>
    <xf numFmtId="0" fontId="0" fillId="0" borderId="17" xfId="2" applyFont="1" applyBorder="1">
      <alignment vertical="center"/>
    </xf>
    <xf numFmtId="0" fontId="0" fillId="0" borderId="18" xfId="2" applyFont="1" applyBorder="1">
      <alignment vertical="center"/>
    </xf>
    <xf numFmtId="0" fontId="0" fillId="0" borderId="29" xfId="2" applyFont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0" fontId="0" fillId="0" borderId="15" xfId="2" applyFont="1" applyBorder="1" applyAlignment="1">
      <alignment horizontal="center" vertical="center" wrapText="1"/>
    </xf>
    <xf numFmtId="0" fontId="0" fillId="0" borderId="28" xfId="2" applyFont="1" applyBorder="1" applyAlignment="1">
      <alignment vertical="center" wrapText="1"/>
    </xf>
    <xf numFmtId="0" fontId="0" fillId="0" borderId="17" xfId="2" applyFont="1" applyBorder="1" applyAlignment="1">
      <alignment vertical="center" wrapText="1"/>
    </xf>
    <xf numFmtId="0" fontId="0" fillId="0" borderId="18" xfId="2" applyFont="1" applyBorder="1" applyAlignment="1">
      <alignment vertical="center" wrapText="1"/>
    </xf>
    <xf numFmtId="0" fontId="0" fillId="0" borderId="31" xfId="2" applyFont="1" applyBorder="1" applyAlignment="1">
      <alignment horizontal="center" vertical="center"/>
    </xf>
    <xf numFmtId="0" fontId="0" fillId="5" borderId="31" xfId="2" applyFont="1" applyFill="1" applyBorder="1" applyAlignment="1">
      <alignment horizontal="center" vertical="center"/>
    </xf>
    <xf numFmtId="0" fontId="0" fillId="5" borderId="32" xfId="2" applyFont="1" applyFill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177" fontId="0" fillId="5" borderId="7" xfId="2" applyNumberFormat="1" applyFont="1" applyFill="1" applyBorder="1" applyAlignment="1">
      <alignment horizontal="center" vertical="center"/>
    </xf>
    <xf numFmtId="177" fontId="0" fillId="5" borderId="8" xfId="2" applyNumberFormat="1" applyFont="1" applyFill="1" applyBorder="1" applyAlignment="1">
      <alignment horizontal="center" vertical="center"/>
    </xf>
    <xf numFmtId="0" fontId="26" fillId="0" borderId="33" xfId="2" applyFont="1" applyBorder="1" applyAlignment="1">
      <alignment vertical="center" wrapText="1"/>
    </xf>
    <xf numFmtId="0" fontId="26" fillId="0" borderId="31" xfId="2" applyFont="1" applyBorder="1" applyAlignment="1">
      <alignment vertical="center"/>
    </xf>
    <xf numFmtId="0" fontId="26" fillId="0" borderId="32" xfId="2" applyFont="1" applyBorder="1" applyAlignment="1">
      <alignment vertical="center"/>
    </xf>
    <xf numFmtId="0" fontId="27" fillId="0" borderId="28" xfId="2" applyFont="1" applyBorder="1" applyAlignment="1">
      <alignment vertical="center" wrapText="1"/>
    </xf>
    <xf numFmtId="0" fontId="27" fillId="0" borderId="17" xfId="2" applyFont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0" fillId="5" borderId="34" xfId="2" applyFont="1" applyFill="1" applyBorder="1" applyAlignment="1">
      <alignment horizontal="center" vertical="center" wrapText="1"/>
    </xf>
    <xf numFmtId="0" fontId="0" fillId="5" borderId="5" xfId="2" applyFont="1" applyFill="1" applyBorder="1" applyAlignment="1">
      <alignment horizontal="center" vertical="center" wrapText="1"/>
    </xf>
    <xf numFmtId="0" fontId="0" fillId="5" borderId="30" xfId="2" applyFont="1" applyFill="1" applyBorder="1" applyAlignment="1">
      <alignment horizontal="center" vertical="center" wrapText="1"/>
    </xf>
    <xf numFmtId="0" fontId="0" fillId="5" borderId="35" xfId="2" applyFont="1" applyFill="1" applyBorder="1" applyAlignment="1">
      <alignment horizontal="center" vertical="center" wrapText="1"/>
    </xf>
    <xf numFmtId="0" fontId="0" fillId="5" borderId="6" xfId="2" applyFont="1" applyFill="1" applyBorder="1" applyAlignment="1">
      <alignment horizontal="center" vertical="center" wrapText="1"/>
    </xf>
    <xf numFmtId="0" fontId="0" fillId="5" borderId="15" xfId="2" applyFont="1" applyFill="1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 wrapText="1"/>
    </xf>
    <xf numFmtId="0" fontId="0" fillId="0" borderId="21" xfId="2" applyFont="1" applyBorder="1" applyAlignment="1">
      <alignment horizontal="left" vertical="center" wrapText="1"/>
    </xf>
    <xf numFmtId="0" fontId="0" fillId="0" borderId="11" xfId="2" applyFont="1" applyBorder="1" applyAlignment="1">
      <alignment horizontal="left" vertical="center" wrapText="1"/>
    </xf>
    <xf numFmtId="0" fontId="0" fillId="0" borderId="22" xfId="2" applyFont="1" applyBorder="1" applyAlignment="1">
      <alignment horizontal="left" vertical="center" wrapText="1"/>
    </xf>
    <xf numFmtId="0" fontId="0" fillId="0" borderId="23" xfId="2" applyFont="1" applyBorder="1" applyAlignment="1">
      <alignment horizontal="left" vertical="center" wrapText="1"/>
    </xf>
    <xf numFmtId="0" fontId="0" fillId="0" borderId="24" xfId="2" applyFont="1" applyBorder="1" applyAlignment="1">
      <alignment horizontal="left" vertical="center" wrapText="1"/>
    </xf>
    <xf numFmtId="176" fontId="0" fillId="4" borderId="20" xfId="2" applyNumberFormat="1" applyFont="1" applyFill="1" applyBorder="1" applyAlignment="1">
      <alignment horizontal="right" vertical="center" shrinkToFit="1"/>
    </xf>
    <xf numFmtId="176" fontId="0" fillId="4" borderId="21" xfId="2" applyNumberFormat="1" applyFont="1" applyFill="1" applyBorder="1" applyAlignment="1">
      <alignment horizontal="right" vertical="center" shrinkToFit="1"/>
    </xf>
    <xf numFmtId="176" fontId="0" fillId="4" borderId="25" xfId="2" applyNumberFormat="1" applyFont="1" applyFill="1" applyBorder="1" applyAlignment="1">
      <alignment horizontal="right" vertical="center" shrinkToFit="1"/>
    </xf>
    <xf numFmtId="176" fontId="0" fillId="4" borderId="22" xfId="2" applyNumberFormat="1" applyFont="1" applyFill="1" applyBorder="1" applyAlignment="1">
      <alignment horizontal="right" vertical="center" shrinkToFit="1"/>
    </xf>
    <xf numFmtId="176" fontId="0" fillId="4" borderId="23" xfId="2" applyNumberFormat="1" applyFont="1" applyFill="1" applyBorder="1" applyAlignment="1">
      <alignment horizontal="right" vertical="center" shrinkToFit="1"/>
    </xf>
    <xf numFmtId="176" fontId="0" fillId="4" borderId="26" xfId="2" applyNumberFormat="1" applyFont="1" applyFill="1" applyBorder="1" applyAlignment="1">
      <alignment horizontal="right" vertical="center" shrinkToFit="1"/>
    </xf>
    <xf numFmtId="0" fontId="7" fillId="0" borderId="28" xfId="2" applyFont="1" applyBorder="1" applyAlignment="1">
      <alignment vertical="center"/>
    </xf>
    <xf numFmtId="0" fontId="7" fillId="0" borderId="17" xfId="2" applyFont="1" applyBorder="1" applyAlignment="1">
      <alignment vertical="center"/>
    </xf>
    <xf numFmtId="0" fontId="7" fillId="0" borderId="19" xfId="2" applyFont="1" applyBorder="1" applyAlignment="1">
      <alignment vertical="center"/>
    </xf>
    <xf numFmtId="0" fontId="1" fillId="0" borderId="16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0" fillId="0" borderId="19" xfId="2" applyFont="1" applyBorder="1" applyAlignment="1">
      <alignment horizontal="center" vertical="center" wrapText="1"/>
    </xf>
    <xf numFmtId="0" fontId="7" fillId="0" borderId="27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8" xfId="2" applyFont="1" applyBorder="1" applyAlignment="1">
      <alignment horizontal="center" vertical="center"/>
    </xf>
    <xf numFmtId="0" fontId="0" fillId="0" borderId="28" xfId="2" applyFont="1" applyBorder="1" applyAlignment="1">
      <alignment horizontal="left" vertical="center" wrapText="1"/>
    </xf>
    <xf numFmtId="0" fontId="0" fillId="0" borderId="17" xfId="2" applyFont="1" applyBorder="1" applyAlignment="1">
      <alignment horizontal="left" vertical="center" wrapText="1"/>
    </xf>
    <xf numFmtId="0" fontId="0" fillId="0" borderId="18" xfId="2" applyFont="1" applyBorder="1" applyAlignment="1">
      <alignment horizontal="left" vertical="center" wrapText="1"/>
    </xf>
    <xf numFmtId="176" fontId="0" fillId="4" borderId="11" xfId="2" applyNumberFormat="1" applyFont="1" applyFill="1" applyBorder="1" applyAlignment="1">
      <alignment horizontal="right" vertical="center" shrinkToFit="1"/>
    </xf>
    <xf numFmtId="176" fontId="0" fillId="4" borderId="10" xfId="2" applyNumberFormat="1" applyFont="1" applyFill="1" applyBorder="1" applyAlignment="1">
      <alignment horizontal="right" vertical="center" shrinkToFit="1"/>
    </xf>
    <xf numFmtId="0" fontId="7" fillId="6" borderId="39" xfId="0" applyFont="1" applyFill="1" applyBorder="1" applyAlignment="1">
      <alignment horizontal="left" vertical="center" indent="1"/>
    </xf>
    <xf numFmtId="0" fontId="7" fillId="6" borderId="40" xfId="0" applyFont="1" applyFill="1" applyBorder="1" applyAlignment="1">
      <alignment horizontal="left" vertical="center" indent="1"/>
    </xf>
    <xf numFmtId="0" fontId="7" fillId="6" borderId="41" xfId="0" applyFont="1" applyFill="1" applyBorder="1" applyAlignment="1">
      <alignment horizontal="left" vertical="center" indent="1"/>
    </xf>
    <xf numFmtId="0" fontId="6" fillId="0" borderId="0" xfId="3" applyAlignment="1" applyProtection="1">
      <alignment vertical="center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11" fillId="0" borderId="42" xfId="0" applyFont="1" applyBorder="1" applyAlignment="1">
      <alignment horizontal="left" vertical="center" wrapText="1" indent="1"/>
    </xf>
    <xf numFmtId="0" fontId="11" fillId="0" borderId="43" xfId="0" applyFont="1" applyBorder="1" applyAlignment="1">
      <alignment horizontal="left" vertical="center" wrapText="1" indent="1"/>
    </xf>
    <xf numFmtId="0" fontId="11" fillId="0" borderId="44" xfId="0" applyFont="1" applyBorder="1" applyAlignment="1">
      <alignment horizontal="left" vertical="center" wrapText="1" indent="1"/>
    </xf>
    <xf numFmtId="176" fontId="0" fillId="4" borderId="20" xfId="2" applyNumberFormat="1" applyFont="1" applyFill="1" applyBorder="1" applyAlignment="1">
      <alignment horizontal="center" vertical="center" shrinkToFit="1"/>
    </xf>
    <xf numFmtId="176" fontId="0" fillId="4" borderId="21" xfId="2" applyNumberFormat="1" applyFont="1" applyFill="1" applyBorder="1" applyAlignment="1">
      <alignment horizontal="center" vertical="center" shrinkToFit="1"/>
    </xf>
    <xf numFmtId="176" fontId="0" fillId="4" borderId="25" xfId="2" applyNumberFormat="1" applyFont="1" applyFill="1" applyBorder="1" applyAlignment="1">
      <alignment horizontal="center" vertical="center" shrinkToFit="1"/>
    </xf>
    <xf numFmtId="176" fontId="0" fillId="4" borderId="22" xfId="2" applyNumberFormat="1" applyFont="1" applyFill="1" applyBorder="1" applyAlignment="1">
      <alignment horizontal="center" vertical="center" shrinkToFit="1"/>
    </xf>
    <xf numFmtId="176" fontId="0" fillId="4" borderId="23" xfId="2" applyNumberFormat="1" applyFont="1" applyFill="1" applyBorder="1" applyAlignment="1">
      <alignment horizontal="center" vertical="center" shrinkToFit="1"/>
    </xf>
    <xf numFmtId="176" fontId="0" fillId="4" borderId="26" xfId="2" applyNumberFormat="1" applyFont="1" applyFill="1" applyBorder="1" applyAlignment="1">
      <alignment horizontal="center" vertical="center" shrinkToFit="1"/>
    </xf>
    <xf numFmtId="176" fontId="0" fillId="4" borderId="11" xfId="2" applyNumberFormat="1" applyFont="1" applyFill="1" applyBorder="1" applyAlignment="1">
      <alignment horizontal="center" vertical="center" shrinkToFit="1"/>
    </xf>
    <xf numFmtId="176" fontId="0" fillId="4" borderId="24" xfId="2" applyNumberFormat="1" applyFont="1" applyFill="1" applyBorder="1" applyAlignment="1">
      <alignment horizontal="center" vertical="center" shrinkToFit="1"/>
    </xf>
    <xf numFmtId="0" fontId="0" fillId="0" borderId="10" xfId="2" applyFont="1" applyBorder="1" applyAlignment="1">
      <alignment horizontal="left" vertical="center" wrapText="1"/>
    </xf>
    <xf numFmtId="0" fontId="0" fillId="0" borderId="36" xfId="2" applyFont="1" applyBorder="1" applyAlignment="1">
      <alignment horizontal="left" vertical="center" wrapText="1"/>
    </xf>
    <xf numFmtId="0" fontId="1" fillId="0" borderId="23" xfId="2" applyFont="1" applyBorder="1" applyAlignment="1">
      <alignment horizontal="right" wrapText="1"/>
    </xf>
    <xf numFmtId="0" fontId="1" fillId="0" borderId="26" xfId="2" applyFont="1" applyBorder="1" applyAlignment="1">
      <alignment horizontal="right" wrapText="1"/>
    </xf>
    <xf numFmtId="0" fontId="7" fillId="0" borderId="36" xfId="2" applyFont="1" applyBorder="1" applyAlignment="1">
      <alignment horizontal="left" vertical="center" wrapText="1"/>
    </xf>
    <xf numFmtId="0" fontId="7" fillId="0" borderId="23" xfId="2" applyFont="1" applyBorder="1" applyAlignment="1">
      <alignment horizontal="left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4" name="Auto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1)&#51088;&#48376;&#44552;&#44284;%20&#51201;&#47549;&#44552;%20&#51312;&#51221;&#47749;&#49464;&#49436;(&#44049;)(50&#54840;&#44049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20)&#44592;&#48512;&#44552;&#47749;&#49464;&#49436;(2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28">
          <cell r="L28">
            <v>1000000000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갑)"/>
    </sheetNames>
    <sheetDataSet>
      <sheetData sheetId="0">
        <row r="41">
          <cell r="E41">
            <v>0</v>
          </cell>
          <cell r="P4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"/>
      <sheetName val="별지1"/>
      <sheetName val="별지2"/>
      <sheetName val="별지3"/>
      <sheetName val="별지4"/>
      <sheetName val="별지5"/>
    </sheetNames>
    <sheetDataSet>
      <sheetData sheetId="0">
        <row r="41">
          <cell r="X41">
            <v>0</v>
          </cell>
        </row>
        <row r="42">
          <cell r="X42">
            <v>0</v>
          </cell>
        </row>
        <row r="43">
          <cell r="X43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471)&#51452;&#50836;&#44228;&#51221;&#47749;&#49464;&#49436;(&#44049;)(47&#54840;&#44049;).xlsx" TargetMode="External"/><Relationship Id="rId3" Type="http://schemas.openxmlformats.org/officeDocument/2006/relationships/hyperlink" Target="(A00471)&#51452;&#50836;&#44228;&#51221;&#47749;&#49464;&#49436;(&#44049;)(47&#54840;&#44049;).xls" TargetMode="External"/><Relationship Id="rId7" Type="http://schemas.openxmlformats.org/officeDocument/2006/relationships/hyperlink" Target="(A00040)&#52572;&#51200;&#54620;&#49464;&#51312;&#51221;&#44228;&#49328;&#49436;(4&#54840;)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040)&#52572;&#51200;&#54620;&#49464;&#51312;&#51221;&#44228;&#49328;&#49436;(4&#54840;).xls" TargetMode="External"/><Relationship Id="rId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(A00036)&#54364;&#51456;&#49552;&#51061;&#44228;&#49328;&#49436;(&#51068;&#48152;&#48277;&#51064;&#50857;)(3&#54840;3_1).xls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(A00036)&#54364;&#51456;&#49552;&#51061;&#44228;&#49328;&#49436;(&#51068;&#48152;&#48277;&#51064;&#50857;)(3&#54840;3_1).xlsx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50"/>
  <sheetViews>
    <sheetView showGridLines="0" showZeros="0" tabSelected="1" zoomScaleNormal="100" workbookViewId="0"/>
  </sheetViews>
  <sheetFormatPr defaultRowHeight="10.8" x14ac:dyDescent="0.15"/>
  <cols>
    <col min="1" max="1" width="2.87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4" customFormat="1" ht="20.100000000000001" customHeight="1" x14ac:dyDescent="0.15">
      <c r="B5" s="140" t="s">
        <v>6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2"/>
    </row>
    <row r="6" spans="2:29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/>
    </row>
    <row r="7" spans="2:29" s="4" customFormat="1" ht="14.4" x14ac:dyDescent="0.15">
      <c r="B7" s="6"/>
      <c r="C7" s="143" t="s">
        <v>7</v>
      </c>
      <c r="D7" s="143"/>
      <c r="E7" s="143"/>
      <c r="F7" s="143"/>
      <c r="G7" s="143"/>
      <c r="H7" s="143"/>
      <c r="I7" s="143"/>
      <c r="J7" s="143"/>
      <c r="K7" s="143"/>
      <c r="L7" s="7"/>
      <c r="M7" s="144" t="s">
        <v>8</v>
      </c>
      <c r="N7" s="144"/>
      <c r="O7" s="144"/>
      <c r="P7" s="144"/>
      <c r="Q7" s="144"/>
      <c r="R7" s="144"/>
      <c r="S7" s="144"/>
      <c r="T7" s="144"/>
      <c r="U7" s="144"/>
      <c r="V7" s="5"/>
      <c r="W7" s="5"/>
      <c r="X7" s="5"/>
      <c r="Y7" s="5"/>
      <c r="Z7" s="5"/>
      <c r="AA7" s="5"/>
      <c r="AB7" s="5"/>
      <c r="AC7" s="8"/>
    </row>
    <row r="8" spans="2:29" s="4" customFormat="1" ht="14.4" x14ac:dyDescent="0.15">
      <c r="B8" s="6"/>
      <c r="C8" s="144" t="s">
        <v>15</v>
      </c>
      <c r="D8" s="144"/>
      <c r="E8" s="144"/>
      <c r="F8" s="144"/>
      <c r="G8" s="144"/>
      <c r="H8" s="144"/>
      <c r="I8" s="144"/>
      <c r="J8" s="144"/>
      <c r="K8" s="144"/>
      <c r="L8" s="7"/>
      <c r="M8" s="144" t="s">
        <v>9</v>
      </c>
      <c r="N8" s="144"/>
      <c r="O8" s="144"/>
      <c r="P8" s="144"/>
      <c r="Q8" s="144"/>
      <c r="R8" s="144"/>
      <c r="S8" s="144"/>
      <c r="T8" s="144"/>
      <c r="U8" s="144"/>
      <c r="V8" s="5"/>
      <c r="W8" s="5"/>
      <c r="X8" s="5"/>
      <c r="Y8" s="5"/>
      <c r="Z8" s="5"/>
      <c r="AA8" s="5"/>
      <c r="AB8" s="5"/>
      <c r="AC8" s="8"/>
    </row>
    <row r="9" spans="2:29" s="4" customFormat="1" ht="13.5" hidden="1" customHeight="1" x14ac:dyDescent="0.15">
      <c r="B9" s="6"/>
      <c r="C9" s="145"/>
      <c r="D9" s="145"/>
      <c r="E9" s="145"/>
      <c r="F9" s="145"/>
      <c r="G9" s="145"/>
      <c r="H9" s="145"/>
      <c r="I9" s="145"/>
      <c r="J9" s="145"/>
      <c r="K9" s="145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8"/>
    </row>
    <row r="10" spans="2:29" s="4" customFormat="1" ht="13.5" hidden="1" customHeight="1" x14ac:dyDescent="0.15">
      <c r="B10" s="6"/>
      <c r="C10" s="145"/>
      <c r="D10" s="145"/>
      <c r="E10" s="145"/>
      <c r="F10" s="145"/>
      <c r="G10" s="145"/>
      <c r="H10" s="145"/>
      <c r="I10" s="145"/>
      <c r="J10" s="145"/>
      <c r="K10" s="145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8"/>
    </row>
    <row r="11" spans="2:29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8"/>
    </row>
    <row r="12" spans="2:29" s="4" customFormat="1" ht="30" customHeight="1" x14ac:dyDescent="0.15">
      <c r="B12" s="146" t="s">
        <v>14</v>
      </c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8"/>
    </row>
    <row r="13" spans="2:29" s="11" customFormat="1" x14ac:dyDescent="0.15"/>
    <row r="14" spans="2:29" s="11" customFormat="1" ht="16.5" customHeight="1" x14ac:dyDescent="0.15">
      <c r="B14" s="11" t="s">
        <v>46</v>
      </c>
      <c r="AA14" s="12"/>
      <c r="AC14" s="12" t="s">
        <v>5</v>
      </c>
    </row>
    <row r="15" spans="2:29" s="11" customFormat="1" ht="30.75" customHeight="1" x14ac:dyDescent="0.15">
      <c r="B15" s="81" t="s">
        <v>10</v>
      </c>
      <c r="C15" s="82"/>
      <c r="D15" s="100" t="str">
        <f>TEXT([1]기본정보!$F$15,"yyyy.mm.dd.")&amp;"                ~                "&amp;TEXT([1]기본정보!$F$16,"yyyy.mm.dd.")</f>
        <v>2021.01.01.                ~                2021.12.31.</v>
      </c>
      <c r="E15" s="101"/>
      <c r="F15" s="101"/>
      <c r="G15" s="102"/>
      <c r="H15" s="68" t="s">
        <v>13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70"/>
      <c r="U15" s="88" t="s">
        <v>11</v>
      </c>
      <c r="V15" s="88"/>
      <c r="W15" s="88"/>
      <c r="X15" s="88"/>
      <c r="Y15" s="89" t="str">
        <f>[1]기본정보!$F$6</f>
        <v>조세물산</v>
      </c>
      <c r="Z15" s="89"/>
      <c r="AA15" s="89"/>
      <c r="AB15" s="89"/>
      <c r="AC15" s="90"/>
    </row>
    <row r="16" spans="2:29" s="11" customFormat="1" ht="31.5" customHeight="1" x14ac:dyDescent="0.15">
      <c r="B16" s="83"/>
      <c r="C16" s="84"/>
      <c r="D16" s="103"/>
      <c r="E16" s="104"/>
      <c r="F16" s="104"/>
      <c r="G16" s="105"/>
      <c r="H16" s="71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3"/>
      <c r="U16" s="91" t="s">
        <v>12</v>
      </c>
      <c r="V16" s="91"/>
      <c r="W16" s="91"/>
      <c r="X16" s="91"/>
      <c r="Y16" s="92">
        <f>[1]기본정보!$F$9</f>
        <v>2038111111</v>
      </c>
      <c r="Z16" s="92"/>
      <c r="AA16" s="92"/>
      <c r="AB16" s="92"/>
      <c r="AC16" s="93"/>
    </row>
    <row r="17" spans="2:29" s="11" customFormat="1" ht="9.75" customHeight="1" x14ac:dyDescent="0.15"/>
    <row r="18" spans="2:29" s="11" customFormat="1" ht="45.75" customHeight="1" x14ac:dyDescent="0.15">
      <c r="B18" s="94" t="s">
        <v>49</v>
      </c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6"/>
    </row>
    <row r="19" spans="2:29" s="11" customFormat="1" ht="38.25" customHeight="1" x14ac:dyDescent="0.15">
      <c r="B19" s="78" t="s">
        <v>0</v>
      </c>
      <c r="C19" s="79"/>
      <c r="D19" s="79"/>
      <c r="E19" s="79"/>
      <c r="F19" s="79"/>
      <c r="G19" s="79"/>
      <c r="H19" s="79"/>
      <c r="I19" s="79"/>
      <c r="J19" s="80"/>
      <c r="K19" s="53">
        <f>'[2]3'!$L$28+B33</f>
        <v>1000000000</v>
      </c>
      <c r="L19" s="54"/>
      <c r="M19" s="54"/>
      <c r="N19" s="54"/>
      <c r="O19" s="55"/>
      <c r="P19" s="74" t="s">
        <v>35</v>
      </c>
      <c r="Q19" s="75"/>
      <c r="R19" s="75"/>
      <c r="S19" s="75"/>
      <c r="T19" s="75"/>
      <c r="U19" s="75"/>
      <c r="V19" s="75"/>
      <c r="W19" s="75"/>
      <c r="X19" s="75"/>
      <c r="Y19" s="76">
        <f>MIN(K22,R38)</f>
        <v>0</v>
      </c>
      <c r="Z19" s="76"/>
      <c r="AA19" s="76"/>
      <c r="AB19" s="76"/>
      <c r="AC19" s="77"/>
    </row>
    <row r="20" spans="2:29" s="11" customFormat="1" ht="38.25" customHeight="1" x14ac:dyDescent="0.15">
      <c r="B20" s="85" t="s">
        <v>47</v>
      </c>
      <c r="C20" s="86"/>
      <c r="D20" s="86"/>
      <c r="E20" s="86"/>
      <c r="F20" s="86"/>
      <c r="G20" s="86"/>
      <c r="H20" s="86"/>
      <c r="I20" s="86"/>
      <c r="J20" s="87"/>
      <c r="K20" s="53">
        <f>'[3]50(갑)'!E41-'[3]50(갑)'!P41</f>
        <v>0</v>
      </c>
      <c r="L20" s="54"/>
      <c r="M20" s="54"/>
      <c r="N20" s="54"/>
      <c r="O20" s="55"/>
      <c r="P20" s="74" t="s">
        <v>33</v>
      </c>
      <c r="Q20" s="75"/>
      <c r="R20" s="75"/>
      <c r="S20" s="75"/>
      <c r="T20" s="75"/>
      <c r="U20" s="75"/>
      <c r="V20" s="75"/>
      <c r="W20" s="75"/>
      <c r="X20" s="75"/>
      <c r="Y20" s="76">
        <f>MIN(K22-Y19,K21)</f>
        <v>0</v>
      </c>
      <c r="Z20" s="76"/>
      <c r="AA20" s="76"/>
      <c r="AB20" s="76"/>
      <c r="AC20" s="77"/>
    </row>
    <row r="21" spans="2:29" s="11" customFormat="1" ht="40.5" customHeight="1" x14ac:dyDescent="0.15">
      <c r="B21" s="85" t="s">
        <v>48</v>
      </c>
      <c r="C21" s="86"/>
      <c r="D21" s="86"/>
      <c r="E21" s="86"/>
      <c r="F21" s="86"/>
      <c r="G21" s="86"/>
      <c r="H21" s="86"/>
      <c r="I21" s="86"/>
      <c r="J21" s="87"/>
      <c r="K21" s="53">
        <f>'[4]22'!X41</f>
        <v>0</v>
      </c>
      <c r="L21" s="54"/>
      <c r="M21" s="54"/>
      <c r="N21" s="54"/>
      <c r="O21" s="55"/>
      <c r="P21" s="74" t="s">
        <v>34</v>
      </c>
      <c r="Q21" s="75"/>
      <c r="R21" s="75"/>
      <c r="S21" s="75"/>
      <c r="T21" s="75"/>
      <c r="U21" s="75"/>
      <c r="V21" s="75"/>
      <c r="W21" s="75"/>
      <c r="X21" s="75"/>
      <c r="Y21" s="76">
        <f>MAX(K21-K22,0)</f>
        <v>0</v>
      </c>
      <c r="Z21" s="76"/>
      <c r="AA21" s="76"/>
      <c r="AB21" s="76"/>
      <c r="AC21" s="77"/>
    </row>
    <row r="22" spans="2:29" s="11" customFormat="1" ht="41.25" customHeight="1" x14ac:dyDescent="0.15">
      <c r="B22" s="97" t="s">
        <v>19</v>
      </c>
      <c r="C22" s="98"/>
      <c r="D22" s="98"/>
      <c r="E22" s="98"/>
      <c r="F22" s="98"/>
      <c r="G22" s="98"/>
      <c r="H22" s="98"/>
      <c r="I22" s="98"/>
      <c r="J22" s="99"/>
      <c r="K22" s="53">
        <f>MAX(ROUNDDOWN((K19-K20)*50/100,0),0)</f>
        <v>500000000</v>
      </c>
      <c r="L22" s="54"/>
      <c r="M22" s="54"/>
      <c r="N22" s="54"/>
      <c r="O22" s="55"/>
      <c r="P22" s="74" t="s">
        <v>20</v>
      </c>
      <c r="Q22" s="75"/>
      <c r="R22" s="75"/>
      <c r="S22" s="75"/>
      <c r="T22" s="75"/>
      <c r="U22" s="75"/>
      <c r="V22" s="75"/>
      <c r="W22" s="75"/>
      <c r="X22" s="75"/>
      <c r="Y22" s="76">
        <f>MAX(K19-K20-Y19-Y20,0)</f>
        <v>1000000000</v>
      </c>
      <c r="Z22" s="76"/>
      <c r="AA22" s="76"/>
      <c r="AB22" s="76"/>
      <c r="AC22" s="77"/>
    </row>
    <row r="23" spans="2:29" s="11" customFormat="1" ht="42" customHeight="1" x14ac:dyDescent="0.15">
      <c r="B23" s="129" t="s">
        <v>36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1"/>
    </row>
    <row r="24" spans="2:29" s="11" customFormat="1" ht="24" customHeight="1" x14ac:dyDescent="0.15">
      <c r="B24" s="157" t="s">
        <v>37</v>
      </c>
      <c r="C24" s="109"/>
      <c r="D24" s="109"/>
      <c r="E24" s="109"/>
      <c r="F24" s="109"/>
      <c r="G24" s="109"/>
      <c r="H24" s="109"/>
      <c r="I24" s="109"/>
      <c r="J24" s="110"/>
      <c r="K24" s="149">
        <f>'[4]22'!X43</f>
        <v>0</v>
      </c>
      <c r="L24" s="150"/>
      <c r="M24" s="150"/>
      <c r="N24" s="150"/>
      <c r="O24" s="155"/>
      <c r="P24" s="108" t="s">
        <v>21</v>
      </c>
      <c r="Q24" s="109"/>
      <c r="R24" s="109"/>
      <c r="S24" s="109"/>
      <c r="T24" s="109"/>
      <c r="U24" s="109"/>
      <c r="V24" s="109"/>
      <c r="W24" s="109"/>
      <c r="X24" s="110"/>
      <c r="Y24" s="149">
        <f>MIN(K24,K26)</f>
        <v>0</v>
      </c>
      <c r="Z24" s="150"/>
      <c r="AA24" s="150"/>
      <c r="AB24" s="150"/>
      <c r="AC24" s="151"/>
    </row>
    <row r="25" spans="2:29" s="11" customFormat="1" ht="28.5" customHeight="1" x14ac:dyDescent="0.15">
      <c r="B25" s="158"/>
      <c r="C25" s="112"/>
      <c r="D25" s="112"/>
      <c r="E25" s="112"/>
      <c r="F25" s="112"/>
      <c r="G25" s="112"/>
      <c r="H25" s="112"/>
      <c r="I25" s="112"/>
      <c r="J25" s="113"/>
      <c r="K25" s="152"/>
      <c r="L25" s="153"/>
      <c r="M25" s="153"/>
      <c r="N25" s="153"/>
      <c r="O25" s="156"/>
      <c r="P25" s="111"/>
      <c r="Q25" s="112"/>
      <c r="R25" s="112"/>
      <c r="S25" s="112"/>
      <c r="T25" s="112"/>
      <c r="U25" s="112"/>
      <c r="V25" s="112"/>
      <c r="W25" s="112"/>
      <c r="X25" s="113"/>
      <c r="Y25" s="152"/>
      <c r="Z25" s="153"/>
      <c r="AA25" s="153"/>
      <c r="AB25" s="153"/>
      <c r="AC25" s="154"/>
    </row>
    <row r="26" spans="2:29" s="11" customFormat="1" ht="45.75" customHeight="1" x14ac:dyDescent="0.15">
      <c r="B26" s="61" t="s">
        <v>50</v>
      </c>
      <c r="C26" s="62"/>
      <c r="D26" s="62"/>
      <c r="E26" s="62"/>
      <c r="F26" s="62"/>
      <c r="G26" s="62"/>
      <c r="H26" s="62"/>
      <c r="I26" s="62"/>
      <c r="J26" s="63"/>
      <c r="K26" s="53">
        <f>ROUNDDOWN(Y22*30/100,0)</f>
        <v>300000000</v>
      </c>
      <c r="L26" s="54"/>
      <c r="M26" s="54"/>
      <c r="N26" s="54"/>
      <c r="O26" s="55"/>
      <c r="P26" s="74" t="s">
        <v>38</v>
      </c>
      <c r="Q26" s="75"/>
      <c r="R26" s="75"/>
      <c r="S26" s="75"/>
      <c r="T26" s="75"/>
      <c r="U26" s="75"/>
      <c r="V26" s="75"/>
      <c r="W26" s="75"/>
      <c r="X26" s="75"/>
      <c r="Y26" s="76">
        <f>MAX(K24-K26,0)</f>
        <v>0</v>
      </c>
      <c r="Z26" s="76"/>
      <c r="AA26" s="76"/>
      <c r="AB26" s="76"/>
      <c r="AC26" s="77"/>
    </row>
    <row r="27" spans="2:29" s="11" customFormat="1" ht="46.5" customHeight="1" x14ac:dyDescent="0.15">
      <c r="B27" s="129" t="s">
        <v>51</v>
      </c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1"/>
    </row>
    <row r="28" spans="2:29" s="11" customFormat="1" ht="47.25" customHeight="1" x14ac:dyDescent="0.15">
      <c r="B28" s="135" t="s">
        <v>52</v>
      </c>
      <c r="C28" s="136"/>
      <c r="D28" s="136"/>
      <c r="E28" s="136"/>
      <c r="F28" s="136"/>
      <c r="G28" s="136"/>
      <c r="H28" s="136"/>
      <c r="I28" s="136"/>
      <c r="J28" s="137"/>
      <c r="K28" s="53">
        <f>'[4]22'!X42</f>
        <v>0</v>
      </c>
      <c r="L28" s="54"/>
      <c r="M28" s="54"/>
      <c r="N28" s="54"/>
      <c r="O28" s="55"/>
      <c r="P28" s="108" t="s">
        <v>39</v>
      </c>
      <c r="Q28" s="109"/>
      <c r="R28" s="109"/>
      <c r="S28" s="109"/>
      <c r="T28" s="109"/>
      <c r="U28" s="109"/>
      <c r="V28" s="109"/>
      <c r="W28" s="109"/>
      <c r="X28" s="110"/>
      <c r="Y28" s="114">
        <f>MIN(K29-K30,K28)</f>
        <v>0</v>
      </c>
      <c r="Z28" s="115"/>
      <c r="AA28" s="115"/>
      <c r="AB28" s="115"/>
      <c r="AC28" s="116"/>
    </row>
    <row r="29" spans="2:29" s="11" customFormat="1" ht="46.5" customHeight="1" x14ac:dyDescent="0.15">
      <c r="B29" s="61" t="s">
        <v>53</v>
      </c>
      <c r="C29" s="62"/>
      <c r="D29" s="62"/>
      <c r="E29" s="62"/>
      <c r="F29" s="62"/>
      <c r="G29" s="62"/>
      <c r="H29" s="63"/>
      <c r="I29" s="64">
        <v>0.1</v>
      </c>
      <c r="J29" s="65"/>
      <c r="K29" s="53">
        <f>ROUNDDOWN((Y22-Y24)*I29,0)</f>
        <v>100000000</v>
      </c>
      <c r="L29" s="54"/>
      <c r="M29" s="54"/>
      <c r="N29" s="54"/>
      <c r="O29" s="55"/>
      <c r="P29" s="111"/>
      <c r="Q29" s="112"/>
      <c r="R29" s="112"/>
      <c r="S29" s="112"/>
      <c r="T29" s="112"/>
      <c r="U29" s="112"/>
      <c r="V29" s="112"/>
      <c r="W29" s="112"/>
      <c r="X29" s="113"/>
      <c r="Y29" s="117"/>
      <c r="Z29" s="118"/>
      <c r="AA29" s="118"/>
      <c r="AB29" s="118"/>
      <c r="AC29" s="119"/>
    </row>
    <row r="30" spans="2:29" s="11" customFormat="1" ht="48" customHeight="1" x14ac:dyDescent="0.15">
      <c r="B30" s="85" t="s">
        <v>40</v>
      </c>
      <c r="C30" s="86"/>
      <c r="D30" s="86"/>
      <c r="E30" s="86"/>
      <c r="F30" s="86"/>
      <c r="G30" s="86"/>
      <c r="H30" s="86"/>
      <c r="I30" s="86"/>
      <c r="J30" s="87"/>
      <c r="K30" s="53">
        <f>MIN(K29,R39)</f>
        <v>0</v>
      </c>
      <c r="L30" s="54"/>
      <c r="M30" s="54"/>
      <c r="N30" s="54"/>
      <c r="O30" s="55"/>
      <c r="P30" s="75" t="s">
        <v>41</v>
      </c>
      <c r="Q30" s="75"/>
      <c r="R30" s="75"/>
      <c r="S30" s="75"/>
      <c r="T30" s="75"/>
      <c r="U30" s="75"/>
      <c r="V30" s="75"/>
      <c r="W30" s="75"/>
      <c r="X30" s="75"/>
      <c r="Y30" s="76">
        <f>MAX(K28-Y28,0)</f>
        <v>0</v>
      </c>
      <c r="Z30" s="76"/>
      <c r="AA30" s="76"/>
      <c r="AB30" s="76"/>
      <c r="AC30" s="77"/>
    </row>
    <row r="31" spans="2:29" s="11" customFormat="1" ht="42" customHeight="1" x14ac:dyDescent="0.15">
      <c r="B31" s="120" t="s">
        <v>16</v>
      </c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2"/>
    </row>
    <row r="32" spans="2:29" s="11" customFormat="1" ht="43.5" customHeight="1" x14ac:dyDescent="0.15">
      <c r="B32" s="50" t="s">
        <v>42</v>
      </c>
      <c r="C32" s="51"/>
      <c r="D32" s="51"/>
      <c r="E32" s="51"/>
      <c r="F32" s="51"/>
      <c r="G32" s="51"/>
      <c r="H32" s="51"/>
      <c r="I32" s="51"/>
      <c r="J32" s="52"/>
      <c r="K32" s="132" t="s">
        <v>43</v>
      </c>
      <c r="L32" s="133"/>
      <c r="M32" s="133"/>
      <c r="N32" s="133"/>
      <c r="O32" s="133"/>
      <c r="P32" s="133"/>
      <c r="Q32" s="133"/>
      <c r="R32" s="133"/>
      <c r="S32" s="134"/>
      <c r="T32" s="125" t="s">
        <v>44</v>
      </c>
      <c r="U32" s="51"/>
      <c r="V32" s="51"/>
      <c r="W32" s="51"/>
      <c r="X32" s="51"/>
      <c r="Y32" s="51"/>
      <c r="Z32" s="51"/>
      <c r="AA32" s="51"/>
      <c r="AB32" s="51"/>
      <c r="AC32" s="128"/>
    </row>
    <row r="33" spans="2:29" s="11" customFormat="1" ht="39" customHeight="1" x14ac:dyDescent="0.15">
      <c r="B33" s="139">
        <f>K21+K24+K28</f>
        <v>0</v>
      </c>
      <c r="C33" s="115"/>
      <c r="D33" s="115"/>
      <c r="E33" s="115"/>
      <c r="F33" s="115"/>
      <c r="G33" s="115"/>
      <c r="H33" s="115"/>
      <c r="I33" s="115"/>
      <c r="J33" s="138"/>
      <c r="K33" s="114">
        <f>Y20+Y24+Y28</f>
        <v>0</v>
      </c>
      <c r="L33" s="115"/>
      <c r="M33" s="115"/>
      <c r="N33" s="115"/>
      <c r="O33" s="115"/>
      <c r="P33" s="115"/>
      <c r="Q33" s="115"/>
      <c r="R33" s="115"/>
      <c r="S33" s="138"/>
      <c r="T33" s="59">
        <f>MAX(B33-K33,0)</f>
        <v>0</v>
      </c>
      <c r="U33" s="59"/>
      <c r="V33" s="59"/>
      <c r="W33" s="59"/>
      <c r="X33" s="59"/>
      <c r="Y33" s="59"/>
      <c r="Z33" s="59"/>
      <c r="AA33" s="59"/>
      <c r="AB33" s="59"/>
      <c r="AC33" s="60"/>
    </row>
    <row r="34" spans="2:29" ht="21" customHeight="1" x14ac:dyDescent="0.1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2:29" ht="21" customHeight="1" x14ac:dyDescent="0.1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spans="2:29" ht="45" customHeight="1" x14ac:dyDescent="0.15">
      <c r="B36" s="161" t="s">
        <v>17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59" t="s">
        <v>18</v>
      </c>
      <c r="AA36" s="159"/>
      <c r="AB36" s="159"/>
      <c r="AC36" s="160"/>
    </row>
    <row r="37" spans="2:29" ht="45.75" customHeight="1" x14ac:dyDescent="0.15">
      <c r="B37" s="106" t="s">
        <v>1</v>
      </c>
      <c r="C37" s="107"/>
      <c r="D37" s="123" t="s">
        <v>2</v>
      </c>
      <c r="E37" s="124"/>
      <c r="F37" s="124"/>
      <c r="G37" s="124"/>
      <c r="H37" s="124"/>
      <c r="I37" s="107"/>
      <c r="J37" s="125" t="s">
        <v>26</v>
      </c>
      <c r="K37" s="126"/>
      <c r="L37" s="126"/>
      <c r="M37" s="127"/>
      <c r="N37" s="125" t="s">
        <v>27</v>
      </c>
      <c r="O37" s="126"/>
      <c r="P37" s="126"/>
      <c r="Q37" s="127"/>
      <c r="R37" s="66" t="s">
        <v>28</v>
      </c>
      <c r="S37" s="67"/>
      <c r="T37" s="67"/>
      <c r="U37" s="67"/>
      <c r="V37" s="66" t="s">
        <v>29</v>
      </c>
      <c r="W37" s="67"/>
      <c r="X37" s="67"/>
      <c r="Y37" s="67"/>
      <c r="Z37" s="66" t="s">
        <v>30</v>
      </c>
      <c r="AA37" s="163"/>
      <c r="AB37" s="163"/>
      <c r="AC37" s="164"/>
    </row>
    <row r="38" spans="2:29" ht="39.9" customHeight="1" x14ac:dyDescent="0.15">
      <c r="B38" s="17" t="s">
        <v>3</v>
      </c>
      <c r="C38" s="18"/>
      <c r="D38" s="31" t="s">
        <v>54</v>
      </c>
      <c r="E38" s="32"/>
      <c r="F38" s="32"/>
      <c r="G38" s="32"/>
      <c r="H38" s="32"/>
      <c r="I38" s="33"/>
      <c r="J38" s="56">
        <f>J40+J42+J44</f>
        <v>0</v>
      </c>
      <c r="K38" s="57"/>
      <c r="L38" s="57"/>
      <c r="M38" s="58"/>
      <c r="N38" s="56">
        <f>N40+N42+N44</f>
        <v>0</v>
      </c>
      <c r="O38" s="57"/>
      <c r="P38" s="57"/>
      <c r="Q38" s="58"/>
      <c r="R38" s="43">
        <f>MAX(J38-N38,0)</f>
        <v>0</v>
      </c>
      <c r="S38" s="43"/>
      <c r="T38" s="43"/>
      <c r="U38" s="43"/>
      <c r="V38" s="56">
        <f>V40+V42+V44</f>
        <v>0</v>
      </c>
      <c r="W38" s="57"/>
      <c r="X38" s="57"/>
      <c r="Y38" s="58"/>
      <c r="Z38" s="43">
        <f>MAX(R38-V38,0)</f>
        <v>0</v>
      </c>
      <c r="AA38" s="43"/>
      <c r="AB38" s="43"/>
      <c r="AC38" s="45"/>
    </row>
    <row r="39" spans="2:29" ht="39.9" customHeight="1" x14ac:dyDescent="0.15">
      <c r="B39" s="19"/>
      <c r="C39" s="20"/>
      <c r="D39" s="31" t="s">
        <v>55</v>
      </c>
      <c r="E39" s="32"/>
      <c r="F39" s="32"/>
      <c r="G39" s="32"/>
      <c r="H39" s="32"/>
      <c r="I39" s="33"/>
      <c r="J39" s="56">
        <f>J41+J43+J45</f>
        <v>0</v>
      </c>
      <c r="K39" s="57"/>
      <c r="L39" s="57"/>
      <c r="M39" s="58"/>
      <c r="N39" s="56">
        <f>N41+N43+N45</f>
        <v>0</v>
      </c>
      <c r="O39" s="57"/>
      <c r="P39" s="57"/>
      <c r="Q39" s="58"/>
      <c r="R39" s="43">
        <f>MAX(J39-N39,0)</f>
        <v>0</v>
      </c>
      <c r="S39" s="43"/>
      <c r="T39" s="43"/>
      <c r="U39" s="43"/>
      <c r="V39" s="56">
        <f>V41+V43+V45</f>
        <v>0</v>
      </c>
      <c r="W39" s="57"/>
      <c r="X39" s="57"/>
      <c r="Y39" s="58"/>
      <c r="Z39" s="43">
        <f t="shared" ref="Z39:Z41" si="0">MAX(R39-V39,0)</f>
        <v>0</v>
      </c>
      <c r="AA39" s="43"/>
      <c r="AB39" s="43"/>
      <c r="AC39" s="45"/>
    </row>
    <row r="40" spans="2:29" ht="39.9" customHeight="1" x14ac:dyDescent="0.15">
      <c r="B40" s="17"/>
      <c r="C40" s="18"/>
      <c r="D40" s="31" t="s">
        <v>54</v>
      </c>
      <c r="E40" s="32"/>
      <c r="F40" s="32"/>
      <c r="G40" s="32"/>
      <c r="H40" s="32"/>
      <c r="I40" s="33"/>
      <c r="J40" s="40"/>
      <c r="K40" s="41"/>
      <c r="L40" s="41"/>
      <c r="M40" s="42"/>
      <c r="N40" s="40"/>
      <c r="O40" s="41"/>
      <c r="P40" s="41"/>
      <c r="Q40" s="42"/>
      <c r="R40" s="43">
        <f t="shared" ref="R40:R41" si="1">MAX(J40-N40,0)</f>
        <v>0</v>
      </c>
      <c r="S40" s="43"/>
      <c r="T40" s="43"/>
      <c r="U40" s="43"/>
      <c r="V40" s="44"/>
      <c r="W40" s="44"/>
      <c r="X40" s="44"/>
      <c r="Y40" s="44"/>
      <c r="Z40" s="43">
        <f>MAX(R40-V40,0)</f>
        <v>0</v>
      </c>
      <c r="AA40" s="43"/>
      <c r="AB40" s="43"/>
      <c r="AC40" s="45"/>
    </row>
    <row r="41" spans="2:29" ht="39.9" customHeight="1" x14ac:dyDescent="0.15">
      <c r="B41" s="19"/>
      <c r="C41" s="20"/>
      <c r="D41" s="31" t="s">
        <v>55</v>
      </c>
      <c r="E41" s="32"/>
      <c r="F41" s="32"/>
      <c r="G41" s="32"/>
      <c r="H41" s="32"/>
      <c r="I41" s="33"/>
      <c r="J41" s="40"/>
      <c r="K41" s="41"/>
      <c r="L41" s="41"/>
      <c r="M41" s="42"/>
      <c r="N41" s="40"/>
      <c r="O41" s="41"/>
      <c r="P41" s="41"/>
      <c r="Q41" s="42"/>
      <c r="R41" s="43">
        <f t="shared" si="1"/>
        <v>0</v>
      </c>
      <c r="S41" s="43"/>
      <c r="T41" s="43"/>
      <c r="U41" s="43"/>
      <c r="V41" s="44"/>
      <c r="W41" s="44"/>
      <c r="X41" s="44"/>
      <c r="Y41" s="44"/>
      <c r="Z41" s="43">
        <f t="shared" si="0"/>
        <v>0</v>
      </c>
      <c r="AA41" s="43"/>
      <c r="AB41" s="43"/>
      <c r="AC41" s="45"/>
    </row>
    <row r="42" spans="2:29" ht="39.9" customHeight="1" x14ac:dyDescent="0.15">
      <c r="B42" s="17"/>
      <c r="C42" s="18"/>
      <c r="D42" s="31" t="s">
        <v>54</v>
      </c>
      <c r="E42" s="32"/>
      <c r="F42" s="32"/>
      <c r="G42" s="32"/>
      <c r="H42" s="32"/>
      <c r="I42" s="33"/>
      <c r="J42" s="40"/>
      <c r="K42" s="41"/>
      <c r="L42" s="41"/>
      <c r="M42" s="42"/>
      <c r="N42" s="40"/>
      <c r="O42" s="41"/>
      <c r="P42" s="41"/>
      <c r="Q42" s="42"/>
      <c r="R42" s="43">
        <f t="shared" ref="R42:R45" si="2">MAX(J42-N42,0)</f>
        <v>0</v>
      </c>
      <c r="S42" s="43"/>
      <c r="T42" s="43"/>
      <c r="U42" s="43"/>
      <c r="V42" s="44"/>
      <c r="W42" s="44"/>
      <c r="X42" s="44"/>
      <c r="Y42" s="44"/>
      <c r="Z42" s="43">
        <f t="shared" ref="Z42:Z45" si="3">MAX(R42-V42,0)</f>
        <v>0</v>
      </c>
      <c r="AA42" s="43"/>
      <c r="AB42" s="43"/>
      <c r="AC42" s="45"/>
    </row>
    <row r="43" spans="2:29" ht="39.9" customHeight="1" x14ac:dyDescent="0.15">
      <c r="B43" s="19"/>
      <c r="C43" s="20"/>
      <c r="D43" s="31" t="s">
        <v>55</v>
      </c>
      <c r="E43" s="32"/>
      <c r="F43" s="32"/>
      <c r="G43" s="32"/>
      <c r="H43" s="32"/>
      <c r="I43" s="33"/>
      <c r="J43" s="40"/>
      <c r="K43" s="41"/>
      <c r="L43" s="41"/>
      <c r="M43" s="42"/>
      <c r="N43" s="40"/>
      <c r="O43" s="41"/>
      <c r="P43" s="41"/>
      <c r="Q43" s="42"/>
      <c r="R43" s="43">
        <f t="shared" si="2"/>
        <v>0</v>
      </c>
      <c r="S43" s="43"/>
      <c r="T43" s="43"/>
      <c r="U43" s="43"/>
      <c r="V43" s="44"/>
      <c r="W43" s="44"/>
      <c r="X43" s="44"/>
      <c r="Y43" s="44"/>
      <c r="Z43" s="43">
        <f t="shared" si="3"/>
        <v>0</v>
      </c>
      <c r="AA43" s="43"/>
      <c r="AB43" s="43"/>
      <c r="AC43" s="45"/>
    </row>
    <row r="44" spans="2:29" ht="39.9" customHeight="1" x14ac:dyDescent="0.15">
      <c r="B44" s="17"/>
      <c r="C44" s="18"/>
      <c r="D44" s="31" t="s">
        <v>54</v>
      </c>
      <c r="E44" s="32"/>
      <c r="F44" s="32"/>
      <c r="G44" s="32"/>
      <c r="H44" s="32"/>
      <c r="I44" s="33"/>
      <c r="J44" s="40"/>
      <c r="K44" s="41"/>
      <c r="L44" s="41"/>
      <c r="M44" s="42"/>
      <c r="N44" s="40"/>
      <c r="O44" s="41"/>
      <c r="P44" s="41"/>
      <c r="Q44" s="42"/>
      <c r="R44" s="43">
        <f t="shared" si="2"/>
        <v>0</v>
      </c>
      <c r="S44" s="43"/>
      <c r="T44" s="43"/>
      <c r="U44" s="43"/>
      <c r="V44" s="44"/>
      <c r="W44" s="44"/>
      <c r="X44" s="44"/>
      <c r="Y44" s="44"/>
      <c r="Z44" s="43">
        <f t="shared" si="3"/>
        <v>0</v>
      </c>
      <c r="AA44" s="43"/>
      <c r="AB44" s="43"/>
      <c r="AC44" s="45"/>
    </row>
    <row r="45" spans="2:29" ht="39.9" customHeight="1" thickBot="1" x14ac:dyDescent="0.2">
      <c r="B45" s="21"/>
      <c r="C45" s="22"/>
      <c r="D45" s="31" t="s">
        <v>55</v>
      </c>
      <c r="E45" s="32"/>
      <c r="F45" s="32"/>
      <c r="G45" s="32"/>
      <c r="H45" s="32"/>
      <c r="I45" s="33"/>
      <c r="J45" s="34"/>
      <c r="K45" s="35"/>
      <c r="L45" s="35"/>
      <c r="M45" s="36"/>
      <c r="N45" s="34"/>
      <c r="O45" s="35"/>
      <c r="P45" s="35"/>
      <c r="Q45" s="36"/>
      <c r="R45" s="37">
        <f t="shared" si="2"/>
        <v>0</v>
      </c>
      <c r="S45" s="37"/>
      <c r="T45" s="37"/>
      <c r="U45" s="37"/>
      <c r="V45" s="38"/>
      <c r="W45" s="38"/>
      <c r="X45" s="38"/>
      <c r="Y45" s="38"/>
      <c r="Z45" s="37">
        <f t="shared" si="3"/>
        <v>0</v>
      </c>
      <c r="AA45" s="37"/>
      <c r="AB45" s="37"/>
      <c r="AC45" s="39"/>
    </row>
    <row r="46" spans="2:29" s="11" customFormat="1" ht="39.9" customHeight="1" thickTop="1" x14ac:dyDescent="0.15">
      <c r="B46" s="23" t="s">
        <v>22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5"/>
    </row>
    <row r="47" spans="2:29" s="11" customFormat="1" ht="39.9" customHeight="1" x14ac:dyDescent="0.15">
      <c r="B47" s="26" t="s">
        <v>24</v>
      </c>
      <c r="C47" s="27"/>
      <c r="D47" s="28" t="s">
        <v>45</v>
      </c>
      <c r="E47" s="29"/>
      <c r="F47" s="29"/>
      <c r="G47" s="29"/>
      <c r="H47" s="29"/>
      <c r="I47" s="30"/>
      <c r="J47" s="13" t="s">
        <v>25</v>
      </c>
      <c r="K47" s="14"/>
      <c r="L47" s="14"/>
      <c r="M47" s="14"/>
      <c r="N47" s="14"/>
      <c r="O47" s="14"/>
      <c r="P47" s="14"/>
      <c r="Q47" s="15"/>
      <c r="R47" s="13" t="s">
        <v>32</v>
      </c>
      <c r="S47" s="14"/>
      <c r="T47" s="14"/>
      <c r="U47" s="14"/>
      <c r="V47" s="14"/>
      <c r="W47" s="15"/>
      <c r="X47" s="13" t="s">
        <v>31</v>
      </c>
      <c r="Y47" s="14"/>
      <c r="Z47" s="14"/>
      <c r="AA47" s="14"/>
      <c r="AB47" s="14"/>
      <c r="AC47" s="16"/>
    </row>
    <row r="48" spans="2:29" s="11" customFormat="1" ht="39.9" customHeight="1" x14ac:dyDescent="0.15">
      <c r="B48" s="46" t="s">
        <v>23</v>
      </c>
      <c r="C48" s="47"/>
      <c r="D48" s="13" t="s">
        <v>54</v>
      </c>
      <c r="E48" s="14"/>
      <c r="F48" s="14"/>
      <c r="G48" s="14"/>
      <c r="H48" s="14"/>
      <c r="I48" s="14"/>
      <c r="J48" s="13">
        <f>K21</f>
        <v>0</v>
      </c>
      <c r="K48" s="14"/>
      <c r="L48" s="14"/>
      <c r="M48" s="14"/>
      <c r="N48" s="14"/>
      <c r="O48" s="14"/>
      <c r="P48" s="14"/>
      <c r="Q48" s="15"/>
      <c r="R48" s="13">
        <f>Y20</f>
        <v>0</v>
      </c>
      <c r="S48" s="14"/>
      <c r="T48" s="14"/>
      <c r="U48" s="14"/>
      <c r="V48" s="14"/>
      <c r="W48" s="15"/>
      <c r="X48" s="13">
        <f>+J48-R48</f>
        <v>0</v>
      </c>
      <c r="Y48" s="14"/>
      <c r="Z48" s="14"/>
      <c r="AA48" s="14"/>
      <c r="AB48" s="14"/>
      <c r="AC48" s="16"/>
    </row>
    <row r="49" spans="2:29" s="11" customFormat="1" ht="39.9" customHeight="1" x14ac:dyDescent="0.15">
      <c r="B49" s="48"/>
      <c r="C49" s="49"/>
      <c r="D49" s="13" t="s">
        <v>55</v>
      </c>
      <c r="E49" s="14"/>
      <c r="F49" s="14"/>
      <c r="G49" s="14"/>
      <c r="H49" s="14"/>
      <c r="I49" s="14"/>
      <c r="J49" s="13">
        <f>K28</f>
        <v>0</v>
      </c>
      <c r="K49" s="14"/>
      <c r="L49" s="14"/>
      <c r="M49" s="14"/>
      <c r="N49" s="14"/>
      <c r="O49" s="14"/>
      <c r="P49" s="14"/>
      <c r="Q49" s="15"/>
      <c r="R49" s="13">
        <f>Y28</f>
        <v>0</v>
      </c>
      <c r="S49" s="14"/>
      <c r="T49" s="14"/>
      <c r="U49" s="14"/>
      <c r="V49" s="14"/>
      <c r="W49" s="15"/>
      <c r="X49" s="13">
        <f>+J49-R49</f>
        <v>0</v>
      </c>
      <c r="Y49" s="14"/>
      <c r="Z49" s="14"/>
      <c r="AA49" s="14"/>
      <c r="AB49" s="14"/>
      <c r="AC49" s="16"/>
    </row>
    <row r="50" spans="2:29" x14ac:dyDescent="0.1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3" t="s">
        <v>4</v>
      </c>
    </row>
  </sheetData>
  <mergeCells count="136">
    <mergeCell ref="Z41:AC41"/>
    <mergeCell ref="V42:Y42"/>
    <mergeCell ref="Z36:AC36"/>
    <mergeCell ref="B36:Y36"/>
    <mergeCell ref="B38:C39"/>
    <mergeCell ref="D38:I38"/>
    <mergeCell ref="Z39:AC39"/>
    <mergeCell ref="R38:U38"/>
    <mergeCell ref="V38:Y38"/>
    <mergeCell ref="Z38:AC38"/>
    <mergeCell ref="J38:M38"/>
    <mergeCell ref="J39:M39"/>
    <mergeCell ref="N39:Q39"/>
    <mergeCell ref="R39:U39"/>
    <mergeCell ref="V39:Y39"/>
    <mergeCell ref="Z37:AC37"/>
    <mergeCell ref="B40:C41"/>
    <mergeCell ref="D41:I41"/>
    <mergeCell ref="D42:I42"/>
    <mergeCell ref="R41:U41"/>
    <mergeCell ref="V41:Y41"/>
    <mergeCell ref="J41:M41"/>
    <mergeCell ref="N41:Q41"/>
    <mergeCell ref="J42:M42"/>
    <mergeCell ref="N42:Q42"/>
    <mergeCell ref="R42:U42"/>
    <mergeCell ref="R40:U40"/>
    <mergeCell ref="V40:Y40"/>
    <mergeCell ref="B5:AC5"/>
    <mergeCell ref="C7:K7"/>
    <mergeCell ref="C8:K8"/>
    <mergeCell ref="C9:K9"/>
    <mergeCell ref="P26:X26"/>
    <mergeCell ref="Y26:AC26"/>
    <mergeCell ref="B26:J26"/>
    <mergeCell ref="Y21:AC21"/>
    <mergeCell ref="P22:X22"/>
    <mergeCell ref="Y22:AC22"/>
    <mergeCell ref="M7:U7"/>
    <mergeCell ref="M8:U8"/>
    <mergeCell ref="C10:K10"/>
    <mergeCell ref="B12:AC12"/>
    <mergeCell ref="Y24:AC25"/>
    <mergeCell ref="P24:X25"/>
    <mergeCell ref="B23:AC23"/>
    <mergeCell ref="K22:O22"/>
    <mergeCell ref="K24:O25"/>
    <mergeCell ref="B24:J25"/>
    <mergeCell ref="B22:J22"/>
    <mergeCell ref="B21:J21"/>
    <mergeCell ref="K21:O21"/>
    <mergeCell ref="D15:G16"/>
    <mergeCell ref="K26:O26"/>
    <mergeCell ref="B37:C37"/>
    <mergeCell ref="P28:X29"/>
    <mergeCell ref="Y28:AC29"/>
    <mergeCell ref="B31:AC31"/>
    <mergeCell ref="D37:I37"/>
    <mergeCell ref="J37:M37"/>
    <mergeCell ref="N37:Q37"/>
    <mergeCell ref="R37:U37"/>
    <mergeCell ref="T32:AC32"/>
    <mergeCell ref="K30:O30"/>
    <mergeCell ref="B27:AC27"/>
    <mergeCell ref="Y30:AC30"/>
    <mergeCell ref="B30:J30"/>
    <mergeCell ref="P30:X30"/>
    <mergeCell ref="K32:S32"/>
    <mergeCell ref="B28:J28"/>
    <mergeCell ref="K28:O28"/>
    <mergeCell ref="K33:S33"/>
    <mergeCell ref="B33:J33"/>
    <mergeCell ref="H15:T16"/>
    <mergeCell ref="P19:X19"/>
    <mergeCell ref="K19:O19"/>
    <mergeCell ref="K20:O20"/>
    <mergeCell ref="P21:X21"/>
    <mergeCell ref="P20:X20"/>
    <mergeCell ref="Y20:AC20"/>
    <mergeCell ref="B19:J19"/>
    <mergeCell ref="B15:C16"/>
    <mergeCell ref="B20:J20"/>
    <mergeCell ref="U15:X15"/>
    <mergeCell ref="Y19:AC19"/>
    <mergeCell ref="Y15:AC15"/>
    <mergeCell ref="U16:X16"/>
    <mergeCell ref="Y16:AC16"/>
    <mergeCell ref="B18:AC18"/>
    <mergeCell ref="N43:Q43"/>
    <mergeCell ref="R43:U43"/>
    <mergeCell ref="V43:Y43"/>
    <mergeCell ref="Z43:AC43"/>
    <mergeCell ref="B48:C49"/>
    <mergeCell ref="B32:J32"/>
    <mergeCell ref="K29:O29"/>
    <mergeCell ref="N38:Q38"/>
    <mergeCell ref="Z44:AC44"/>
    <mergeCell ref="N44:Q44"/>
    <mergeCell ref="D44:I44"/>
    <mergeCell ref="J44:M44"/>
    <mergeCell ref="D39:I39"/>
    <mergeCell ref="R44:U44"/>
    <mergeCell ref="V44:Y44"/>
    <mergeCell ref="N40:Q40"/>
    <mergeCell ref="J40:M40"/>
    <mergeCell ref="D40:I40"/>
    <mergeCell ref="Z40:AC40"/>
    <mergeCell ref="T33:AC33"/>
    <mergeCell ref="B29:H29"/>
    <mergeCell ref="I29:J29"/>
    <mergeCell ref="V37:Y37"/>
    <mergeCell ref="Z42:AC42"/>
    <mergeCell ref="D49:I49"/>
    <mergeCell ref="J49:Q49"/>
    <mergeCell ref="R49:W49"/>
    <mergeCell ref="X49:AC49"/>
    <mergeCell ref="B42:C43"/>
    <mergeCell ref="B44:C45"/>
    <mergeCell ref="B46:AC46"/>
    <mergeCell ref="B47:C47"/>
    <mergeCell ref="D47:I47"/>
    <mergeCell ref="J47:Q47"/>
    <mergeCell ref="R47:W47"/>
    <mergeCell ref="X47:AC47"/>
    <mergeCell ref="D48:I48"/>
    <mergeCell ref="J48:Q48"/>
    <mergeCell ref="R48:W48"/>
    <mergeCell ref="X48:AC48"/>
    <mergeCell ref="D45:I45"/>
    <mergeCell ref="J45:M45"/>
    <mergeCell ref="N45:Q45"/>
    <mergeCell ref="R45:U45"/>
    <mergeCell ref="V45:Y45"/>
    <mergeCell ref="Z45:AC45"/>
    <mergeCell ref="D43:I43"/>
    <mergeCell ref="J43:M43"/>
  </mergeCells>
  <phoneticPr fontId="3" type="noConversion"/>
  <dataValidations disablePrompts="1" count="1">
    <dataValidation type="list" allowBlank="1" showInputMessage="1" showErrorMessage="1" sqref="I29:J29" xr:uid="{00000000-0002-0000-0000-000000000000}">
      <formula1>"10%,20%"</formula1>
    </dataValidation>
  </dataValidations>
  <hyperlinks>
    <hyperlink ref="P7:U7" r:id="rId1" display="최저한세조정계산서" xr:uid="{00000000-0004-0000-0000-000000000000}"/>
    <hyperlink ref="P8:T8" r:id="rId2" location="'47(갑)'!A1" display="주요계정명세서(갑)" xr:uid="{00000000-0004-0000-0000-000001000000}"/>
    <hyperlink ref="P8:U8" r:id="rId3" display="주요계정명세서(갑)" xr:uid="{00000000-0004-0000-0000-000002000000}"/>
    <hyperlink ref="C8:K8" r:id="rId4" display="기부금명세서" xr:uid="{00000000-0004-0000-0000-000003000000}"/>
    <hyperlink ref="C8:J8" r:id="rId5" display="표준손익계산서(일반법인용)" xr:uid="{00000000-0004-0000-0000-000004000000}"/>
    <hyperlink ref="C7:K7" r:id="rId6" display="법인세 과세표준 및 세액조정계산서" xr:uid="{00000000-0004-0000-0000-000005000000}"/>
    <hyperlink ref="M7:U7" r:id="rId7" display="최저한세조정계산서" xr:uid="{00000000-0004-0000-0000-000006000000}"/>
    <hyperlink ref="M8:U8" r:id="rId8" display="주요계정명세서(갑)" xr:uid="{00000000-0004-0000-0000-000007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9"/>
  <headerFooter alignWithMargins="0"/>
  <rowBreaks count="1" manualBreakCount="1">
    <brk id="34" min="1" max="28" man="1"/>
  </rowBreaks>
  <drawing r:id="rId1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21</vt:lpstr>
      <vt:lpstr>'21'!Print_Area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2014-02-19T01:54:38Z</cp:lastPrinted>
  <dcterms:created xsi:type="dcterms:W3CDTF">2006-07-21T07:00:55Z</dcterms:created>
  <dcterms:modified xsi:type="dcterms:W3CDTF">2022-02-16T12:57:17Z</dcterms:modified>
</cp:coreProperties>
</file>