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1200" yWindow="870" windowWidth="14100" windowHeight="6840"/>
  </bookViews>
  <sheets>
    <sheet name="52의2" sheetId="1" r:id="rId1"/>
  </sheets>
  <externalReferences>
    <externalReference r:id="rId2"/>
  </externalReferences>
  <definedNames>
    <definedName name="_xlnm.Print_Area" localSheetId="0">'52의2'!$A$2:$Y$70</definedName>
  </definedNames>
  <calcPr calcId="152511"/>
</workbook>
</file>

<file path=xl/calcChain.xml><?xml version="1.0" encoding="utf-8"?>
<calcChain xmlns="http://schemas.openxmlformats.org/spreadsheetml/2006/main">
  <c r="S58" i="1" l="1"/>
  <c r="F58" i="1"/>
  <c r="M58" i="1"/>
  <c r="S66" i="1" l="1"/>
  <c r="S65" i="1"/>
  <c r="B63" i="1"/>
  <c r="U5" i="1"/>
  <c r="U4" i="1"/>
  <c r="D4" i="1"/>
  <c r="U44" i="1" l="1"/>
  <c r="U41" i="1"/>
  <c r="L48" i="1" s="1"/>
  <c r="U28" i="1"/>
  <c r="Q60" i="1"/>
  <c r="U36" i="1"/>
  <c r="L47" i="1" s="1"/>
  <c r="U18" i="1"/>
  <c r="U29" i="1" s="1"/>
</calcChain>
</file>

<file path=xl/comments1.xml><?xml version="1.0" encoding="utf-8"?>
<comments xmlns="http://schemas.openxmlformats.org/spreadsheetml/2006/main">
  <authors>
    <author>choskng</author>
    <author>jungtj</author>
    <author>TAEJO</author>
    <author>admin</author>
  </authors>
  <commentList>
    <comment ref="H4" authorId="0" shapeId="0">
      <text>
        <r>
          <rPr>
            <sz val="9"/>
            <color indexed="12"/>
            <rFont val="맑은 고딕"/>
            <family val="3"/>
            <charset val="129"/>
          </rPr>
          <t xml:space="preserve">※ 2018.1.1. 이후 개시하는 사업연도부터 법인세법 제56조【 기업의 미환류소득에 대한 법인세】는 조세특례제한법 제100조의32【(투자·상생협력 촉진을 위한 과세특례)】로 대체(2017.12.19 개정)되면서 기업의 미환류소득 신고서 작성은 조특법 시행규칙 별지 제114호 서식을 이용합니다..
   * 다만, 2017년에 종전 법인세법에 따른 차기환류적립금이 발생한 사업자는 아래작성방법(8.)을 참고하여 상기 서식을 작성하고 조특법 시행규칙  별지114호 서식을 별도로 작성(2018년 사업연도분)해야 합니다.
</t>
        </r>
      </text>
    </comment>
    <comment ref="B7" authorId="1" shapeId="0">
      <text>
        <r>
          <rPr>
            <sz val="9"/>
            <color indexed="81"/>
            <rFont val="굴림"/>
            <family val="3"/>
            <charset val="129"/>
          </rPr>
          <t xml:space="preserve">1.해당 법인이 ①,②에 해당하는 경우 각각 표시합니다.
2.해당 법인이 선택하는 과세방식을 ③,④란에 표시합니다.
3. ⑩을 계산할 때 해당 법인이 투자제외 방식을 선택한 경우 ⑨ 투자자산 감가상각분을 가산하지 않습니다.
</t>
        </r>
      </text>
    </comment>
    <comment ref="I18" authorId="2" shapeId="0">
      <text>
        <r>
          <rPr>
            <sz val="9"/>
            <color indexed="81"/>
            <rFont val="굴림"/>
            <family val="3"/>
            <charset val="129"/>
          </rPr>
          <t xml:space="preserve">⑩을 계산할 때 해당 법인이 투자제외 방식을 선택한 경우 ⑨투자자산 감가상각분을 가산하지 않습니다.
</t>
        </r>
      </text>
    </comment>
    <comment ref="D30" authorId="2" shapeId="0">
      <text>
        <r>
          <rPr>
            <sz val="9"/>
            <color indexed="81"/>
            <rFont val="굴림"/>
            <family val="3"/>
            <charset val="129"/>
          </rPr>
          <t xml:space="preserve">22.과세대상 소득은 투자포함 방식 선택시 80%를, 투자제외 방식 선택시 30%를 21.기업소득에 곱하여 계산합니다.
</t>
        </r>
      </text>
    </comment>
    <comment ref="B47" authorId="2" shapeId="0">
      <text>
        <r>
          <rPr>
            <sz val="9"/>
            <color indexed="81"/>
            <rFont val="굴림"/>
            <family val="3"/>
            <charset val="129"/>
          </rPr>
          <t xml:space="preserve">미환류소득은 투자포함 방식 선택시 38.란에, 투자제외 방식 선택 시 39.란에 적습니다.
</t>
        </r>
      </text>
    </comment>
    <comment ref="P47" authorId="2" shapeId="0">
      <text>
        <r>
          <rPr>
            <sz val="9"/>
            <color indexed="81"/>
            <rFont val="굴림"/>
            <family val="3"/>
            <charset val="129"/>
          </rPr>
          <t xml:space="preserve">법인세법 제56조제5항에 따라 해당 사업연도의 미환류소득의 전부 또는 일부를 다음 사업연도에 투자, 임금 또는 배당 등으로 환류하기 위해 차기환류적립금을 적립하여 해당 사업연도의 미환류소득에서 공제하는 경우 43.차기환류적립금란에 표시하고 적립금액을 적습니다.
</t>
        </r>
      </text>
    </comment>
    <comment ref="B53" authorId="2" shapeId="0">
      <text>
        <r>
          <rPr>
            <sz val="9"/>
            <color indexed="81"/>
            <rFont val="굴림"/>
            <family val="3"/>
            <charset val="129"/>
          </rPr>
          <t xml:space="preserve">41. 및 45.란에 매 사업연도의 미환류소득(차기환류적립금 적립액) 또는 초과환류액을 적되, 「법인세법 시행령」 제93조제22항 및 「법인세법 시행규칙」 제46조의3에 따라 합병법인 또는 분할신설법인이 미환류소득 또는 초과환류액을 승계한 경우에는 해당 승계금액을 포함하여 적습니다. 피합병법인 또는 분할법인이 합병법인 또는 분할신설법인에게 미환류소득을 승계한 경우에는 해당 승계금액을 43. 차기환류적립금에 적습니다.
</t>
        </r>
      </text>
    </comment>
    <comment ref="B54" authorId="2" shapeId="0">
      <text>
        <r>
          <rPr>
            <sz val="9"/>
            <color indexed="81"/>
            <rFont val="굴림"/>
            <family val="3"/>
            <charset val="129"/>
          </rPr>
          <t xml:space="preserve">42.란은 법인세법 제56조 제7항에 따라 당기로 이월된 초과환류액을 의미합니다.
</t>
        </r>
      </text>
    </comment>
    <comment ref="B55" authorId="0" shapeId="0">
      <text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56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미환류소득의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환류하기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차기환류적립금을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미환류소득에서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차기환류적립금란에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12"/>
            <rFont val="맑은 고딕"/>
            <family val="3"/>
            <charset val="129"/>
          </rPr>
          <t xml:space="preserve">  * &lt;작성례&gt;2017년에 발생한 차기환류적립금(43.)은 2018년 이월된 차기환류적립금(44.)에 기재하고, 2018년 초과환류액(45., 종전 법인세법 제56조를 적용하여 계산)에서 공제(음수인 경우 ‘0’으로 봄)
</t>
        </r>
      </text>
    </comment>
    <comment ref="P60" authorId="2" shapeId="0">
      <text>
        <r>
          <rPr>
            <sz val="9"/>
            <color indexed="81"/>
            <rFont val="굴림"/>
            <family val="3"/>
            <charset val="129"/>
          </rPr>
          <t xml:space="preserve">음수인 경우에는 “0”으로 적습니다.
</t>
        </r>
      </text>
    </comment>
    <comment ref="G69" authorId="3" shapeId="0">
      <text>
        <r>
          <rPr>
            <sz val="9"/>
            <color indexed="81"/>
            <rFont val="돋움"/>
            <family val="3"/>
            <charset val="129"/>
          </rPr>
          <t>토지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사업연도말까지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착공하는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부속토지를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위해서는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첨부서류인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투자계획서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<sst xmlns="http://schemas.openxmlformats.org/spreadsheetml/2006/main" count="89" uniqueCount="86">
  <si>
    <t>(앞 쪽)</t>
    <phoneticPr fontId="2" type="noConversion"/>
  </si>
  <si>
    <t>일반
접대비
한도</t>
    <phoneticPr fontId="5" type="noConversion"/>
  </si>
  <si>
    <t>법     인     명</t>
    <phoneticPr fontId="5" type="noConversion"/>
  </si>
  <si>
    <t>사업자등록번호</t>
    <phoneticPr fontId="5" type="noConversion"/>
  </si>
  <si>
    <t xml:space="preserve">1. 적용대상 </t>
    <phoneticPr fontId="5" type="noConversion"/>
  </si>
  <si>
    <t>2. 과세방식 선택</t>
    <phoneticPr fontId="5" type="noConversion"/>
  </si>
  <si>
    <t>①자기자본 500억원 초과 법인(중소기업 제외)</t>
    <phoneticPr fontId="2" type="noConversion"/>
  </si>
  <si>
    <t>②상호출자제한기업집단 소속기업</t>
    <phoneticPr fontId="2" type="noConversion"/>
  </si>
  <si>
    <t>③투자포함 방식(A방식)</t>
    <phoneticPr fontId="2" type="noConversion"/>
  </si>
  <si>
    <t>④투자제외 방식(B방식)</t>
    <phoneticPr fontId="2" type="noConversion"/>
  </si>
  <si>
    <t>[  ]</t>
    <phoneticPr fontId="2" type="noConversion"/>
  </si>
  <si>
    <t>3. 미환류소득에 대한 법인세 계산</t>
    <phoneticPr fontId="5" type="noConversion"/>
  </si>
  <si>
    <t>⑤사업연도 소득</t>
    <phoneticPr fontId="5" type="noConversion"/>
  </si>
  <si>
    <t>가산항목</t>
    <phoneticPr fontId="5" type="noConversion"/>
  </si>
  <si>
    <t>차감항목</t>
    <phoneticPr fontId="5" type="noConversion"/>
  </si>
  <si>
    <t>⑥국세등 환급금 이자</t>
    <phoneticPr fontId="2" type="noConversion"/>
  </si>
  <si>
    <t>⑦수입배당금 익금불산입액</t>
    <phoneticPr fontId="2" type="noConversion"/>
  </si>
  <si>
    <t>⑧기부금 이월 손금산입액</t>
    <phoneticPr fontId="2" type="noConversion"/>
  </si>
  <si>
    <t>⑨투자자산 감가상각분(A방식만 적용)</t>
    <phoneticPr fontId="2" type="noConversion"/>
  </si>
  <si>
    <t>⑩소계(⑥+⑦+⑧+⑨)</t>
    <phoneticPr fontId="2" type="noConversion"/>
  </si>
  <si>
    <t>⑪법인세액등</t>
    <phoneticPr fontId="2" type="noConversion"/>
  </si>
  <si>
    <t>⑫상법상 이익준비금 적립액</t>
    <phoneticPr fontId="2" type="noConversion"/>
  </si>
  <si>
    <t>⑬법령상 의무적립금</t>
    <phoneticPr fontId="2" type="noConversion"/>
  </si>
  <si>
    <t>⑭이월결손금 공제액</t>
    <phoneticPr fontId="2" type="noConversion"/>
  </si>
  <si>
    <t>⑮잉여금처분에 따른 상여등</t>
    <phoneticPr fontId="2" type="noConversion"/>
  </si>
  <si>
    <t>16.기부금 손금한도 초과액</t>
    <phoneticPr fontId="2" type="noConversion"/>
  </si>
  <si>
    <t>17.R&amp;D준비금 익금산입액</t>
    <phoneticPr fontId="2" type="noConversion"/>
  </si>
  <si>
    <t>유형자산</t>
    <phoneticPr fontId="2" type="noConversion"/>
  </si>
  <si>
    <t>착공예정일</t>
    <phoneticPr fontId="2" type="noConversion"/>
  </si>
  <si>
    <t>.  .  .</t>
    <phoneticPr fontId="2" type="noConversion"/>
  </si>
  <si>
    <t>투자금액</t>
    <phoneticPr fontId="2" type="noConversion"/>
  </si>
  <si>
    <t>배당금액</t>
    <phoneticPr fontId="2" type="noConversion"/>
  </si>
  <si>
    <t>기타</t>
    <phoneticPr fontId="2" type="noConversion"/>
  </si>
  <si>
    <t>미환류소득</t>
    <phoneticPr fontId="2" type="noConversion"/>
  </si>
  <si>
    <t>초과환류액</t>
    <phoneticPr fontId="2" type="noConversion"/>
  </si>
  <si>
    <t>A방식</t>
    <phoneticPr fontId="5" type="noConversion"/>
  </si>
  <si>
    <t>B방식</t>
    <phoneticPr fontId="5" type="noConversion"/>
  </si>
  <si>
    <t>적립</t>
    <phoneticPr fontId="2" type="noConversion"/>
  </si>
  <si>
    <t>금액</t>
    <phoneticPr fontId="2" type="noConversion"/>
  </si>
  <si>
    <t>[   ]</t>
    <phoneticPr fontId="2" type="noConversion"/>
  </si>
  <si>
    <t>구분</t>
    <phoneticPr fontId="2" type="noConversion"/>
  </si>
  <si>
    <t>제출자</t>
    <phoneticPr fontId="5" type="noConversion"/>
  </si>
  <si>
    <t>세무서장 귀하</t>
    <phoneticPr fontId="5" type="noConversion"/>
  </si>
  <si>
    <t>210㎜×297㎜</t>
    <phoneticPr fontId="5" type="noConversion"/>
  </si>
  <si>
    <t>첨부서류</t>
    <phoneticPr fontId="2" type="noConversion"/>
  </si>
  <si>
    <t>「법인세법 시행령」 제93조제3항에 따라 미환류소득에 대한 법인세 신고서를 제출합니다.</t>
    <phoneticPr fontId="5" type="noConversion"/>
  </si>
  <si>
    <t>서명 
또는 인</t>
    <phoneticPr fontId="5" type="noConversion"/>
  </si>
  <si>
    <t>임금증가금액</t>
    <phoneticPr fontId="2" type="noConversion"/>
  </si>
  <si>
    <t>40.차기환류적립금</t>
    <phoneticPr fontId="2" type="noConversion"/>
  </si>
  <si>
    <t>18.피합병법인(분할법인)의 양도차익</t>
    <phoneticPr fontId="2" type="noConversion"/>
  </si>
  <si>
    <t>19.피합병법인(분할법인)의 주주인 법인의 의제배당소득</t>
    <phoneticPr fontId="2" type="noConversion"/>
  </si>
  <si>
    <t>20.소계(⑪+⑫+⑬+⑭+⑮+16.+17.+18.+19.)</t>
    <phoneticPr fontId="2" type="noConversion"/>
  </si>
  <si>
    <t>21.기업소득(⑤+⑩-20.)</t>
    <phoneticPr fontId="5" type="noConversion"/>
  </si>
  <si>
    <t xml:space="preserve">22.과세대상 소득(21.×80%또는30%) </t>
    <phoneticPr fontId="5" type="noConversion"/>
  </si>
  <si>
    <t>23.기계및장치등</t>
    <phoneticPr fontId="2" type="noConversion"/>
  </si>
  <si>
    <t>24.업무용 건물 건축비</t>
    <phoneticPr fontId="2" type="noConversion"/>
  </si>
  <si>
    <t>25.부속토지</t>
    <phoneticPr fontId="2" type="noConversion"/>
  </si>
  <si>
    <t>26.벤처기업에 대한 신규출자</t>
    <phoneticPr fontId="2" type="noConversion"/>
  </si>
  <si>
    <t>27.무형자산</t>
    <phoneticPr fontId="5" type="noConversion"/>
  </si>
  <si>
    <t>29.직전사업연도 근로소득</t>
    <phoneticPr fontId="5" type="noConversion"/>
  </si>
  <si>
    <t>30.해당사업연도 근로소득</t>
    <phoneticPr fontId="5" type="noConversion"/>
  </si>
  <si>
    <t>31.직전사업연도 청년상시근로자 근로소득</t>
    <phoneticPr fontId="2" type="noConversion"/>
  </si>
  <si>
    <t>32.해당사업연도 청년상시근로자 근로소득</t>
    <phoneticPr fontId="2" type="noConversion"/>
  </si>
  <si>
    <t xml:space="preserve">28.소계(23.+24.+25.+26.+27.) </t>
    <phoneticPr fontId="5" type="noConversion"/>
  </si>
  <si>
    <t>33.증가금액[(30.-29.)×1.5+(32.-31.)×0.5]</t>
    <phoneticPr fontId="5" type="noConversion"/>
  </si>
  <si>
    <t>34.현금배당</t>
    <phoneticPr fontId="5" type="noConversion"/>
  </si>
  <si>
    <t>35.자기주식 취득․소각금액</t>
    <phoneticPr fontId="5" type="noConversion"/>
  </si>
  <si>
    <t>37.상생협력출연금 등</t>
    <phoneticPr fontId="5" type="noConversion"/>
  </si>
  <si>
    <t xml:space="preserve">36.소계(34.×0.5 + 35.×0.5) </t>
    <phoneticPr fontId="5" type="noConversion"/>
  </si>
  <si>
    <t>38.A방식(80% 적용)[22.-(28.+33.+36.+37.)]</t>
    <phoneticPr fontId="5" type="noConversion"/>
  </si>
  <si>
    <t>39.B방식(30% 적용)[22.-(33.+36.+37.)]</t>
    <phoneticPr fontId="5" type="noConversion"/>
  </si>
  <si>
    <t>41.미환류소득</t>
    <phoneticPr fontId="2" type="noConversion"/>
  </si>
  <si>
    <t>42.이월된 초과환류액</t>
    <phoneticPr fontId="2" type="noConversion"/>
  </si>
  <si>
    <t>43.차기환류적립금</t>
    <phoneticPr fontId="2" type="noConversion"/>
  </si>
  <si>
    <t>44.이월된차기환류적립금</t>
    <phoneticPr fontId="2" type="noConversion"/>
  </si>
  <si>
    <t>45.초과환류액</t>
    <phoneticPr fontId="2" type="noConversion"/>
  </si>
  <si>
    <t>46.과세대상미환류소득 (41.-42.-43.+44.-45.)</t>
    <phoneticPr fontId="2" type="noConversion"/>
  </si>
  <si>
    <t>47.</t>
    <phoneticPr fontId="2" type="noConversion"/>
  </si>
  <si>
    <t>4. 미환류소득에 대한 법인세 납부액(46.×10%)</t>
    <phoneticPr fontId="2" type="noConversion"/>
  </si>
  <si>
    <t>사업
연도</t>
    <phoneticPr fontId="5" type="noConversion"/>
  </si>
  <si>
    <t>미환류소득에 대한 법인세 신고서</t>
    <phoneticPr fontId="5" type="noConversion"/>
  </si>
  <si>
    <t>2016년</t>
    <phoneticPr fontId="2" type="noConversion"/>
  </si>
  <si>
    <t>2017년</t>
    <phoneticPr fontId="2" type="noConversion"/>
  </si>
  <si>
    <t>2018년</t>
    <phoneticPr fontId="2" type="noConversion"/>
  </si>
  <si>
    <t>■ 법인세법 시행규칙 [별지 제52호의2서식] &lt;개정 2019. 3. 20.&gt;</t>
    <phoneticPr fontId="2" type="noConversion"/>
  </si>
  <si>
    <t>부속토지 투자계획서 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</si>
</sst>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##\-##\-#####"/>
    <numFmt numFmtId="177" formatCode="#,##0_ "/>
    <numFmt numFmtId="178" formatCode="_-* #,##0_-;[Red]&quot;△&quot;#,##0_-;;"/>
    <numFmt numFmtId="179" formatCode="yyyy&quot;년&quot;\ m&quot;월&quot;\ d&quot;일&quot;;@"/>
    <numFmt numFmtId="180" formatCode="#,##0_);[Red]\(#,##0\)"/>
  </numFmts>
  <fonts count="16" x14ac:knownFonts="1"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바탕"/>
      <family val="1"/>
      <charset val="129"/>
    </font>
    <font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12"/>
      <name val="맑은 고딕"/>
      <family val="3"/>
      <charset val="129"/>
    </font>
    <font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50"/>
      </patternFill>
    </fill>
    <fill>
      <patternFill patternType="solid">
        <fgColor indexed="19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8" fontId="7" fillId="2" borderId="1" applyFont="0" applyFill="0" applyBorder="0" applyProtection="0">
      <alignment horizontal="right" vertical="center" shrinkToFit="1"/>
    </xf>
    <xf numFmtId="0" fontId="6" fillId="0" borderId="2" applyNumberFormat="0" applyFont="0" applyFill="0" applyAlignment="0" applyProtection="0">
      <alignment vertical="center"/>
    </xf>
  </cellStyleXfs>
  <cellXfs count="15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78" fontId="4" fillId="0" borderId="5" xfId="1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178" fontId="4" fillId="0" borderId="0" xfId="1" applyFont="1" applyFill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9" fillId="0" borderId="6" xfId="0" applyFont="1" applyFill="1" applyBorder="1" applyAlignment="1">
      <alignment vertical="center"/>
    </xf>
    <xf numFmtId="0" fontId="4" fillId="0" borderId="7" xfId="0" applyFont="1" applyBorder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177" fontId="4" fillId="0" borderId="11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  <xf numFmtId="0" fontId="4" fillId="0" borderId="1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3" borderId="16" xfId="2" applyFont="1" applyFill="1" applyBorder="1" applyAlignment="1">
      <alignment horizontal="center" vertical="center" wrapText="1"/>
    </xf>
    <xf numFmtId="0" fontId="4" fillId="3" borderId="7" xfId="2" applyFont="1" applyFill="1" applyBorder="1" applyAlignment="1">
      <alignment horizontal="center" vertical="center" wrapText="1"/>
    </xf>
    <xf numFmtId="0" fontId="4" fillId="3" borderId="17" xfId="2" applyFont="1" applyFill="1" applyBorder="1" applyAlignment="1">
      <alignment horizontal="center" vertical="center" wrapText="1"/>
    </xf>
    <xf numFmtId="0" fontId="4" fillId="3" borderId="18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19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/>
    </xf>
    <xf numFmtId="0" fontId="4" fillId="3" borderId="20" xfId="2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76" fontId="4" fillId="3" borderId="11" xfId="2" applyNumberFormat="1" applyFont="1" applyFill="1" applyBorder="1" applyAlignment="1">
      <alignment horizontal="center" vertical="center"/>
    </xf>
    <xf numFmtId="176" fontId="4" fillId="3" borderId="31" xfId="2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78" fontId="4" fillId="0" borderId="29" xfId="1" applyFont="1" applyFill="1" applyBorder="1" applyAlignment="1">
      <alignment horizontal="right" vertical="center" shrinkToFit="1"/>
    </xf>
    <xf numFmtId="178" fontId="4" fillId="0" borderId="30" xfId="1" applyFont="1" applyFill="1" applyBorder="1" applyAlignment="1">
      <alignment horizontal="right" vertical="center" shrinkToFit="1"/>
    </xf>
    <xf numFmtId="178" fontId="4" fillId="4" borderId="29" xfId="1" applyFont="1" applyFill="1" applyBorder="1" applyAlignment="1">
      <alignment horizontal="right" vertical="center" shrinkToFit="1"/>
    </xf>
    <xf numFmtId="178" fontId="4" fillId="4" borderId="30" xfId="1" applyFont="1" applyFill="1" applyBorder="1" applyAlignment="1">
      <alignment horizontal="right" vertical="center" shrinkToFit="1"/>
    </xf>
    <xf numFmtId="178" fontId="4" fillId="5" borderId="29" xfId="1" applyFont="1" applyFill="1" applyBorder="1" applyAlignment="1">
      <alignment horizontal="right" vertical="center" shrinkToFit="1"/>
    </xf>
    <xf numFmtId="178" fontId="4" fillId="5" borderId="30" xfId="1" applyFont="1" applyFill="1" applyBorder="1" applyAlignment="1">
      <alignment horizontal="right" vertical="center" shrinkToFit="1"/>
    </xf>
    <xf numFmtId="0" fontId="4" fillId="0" borderId="3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78" fontId="4" fillId="5" borderId="4" xfId="1" applyFont="1" applyFill="1" applyBorder="1" applyAlignment="1">
      <alignment horizontal="right" vertical="center" shrinkToFit="1"/>
    </xf>
    <xf numFmtId="178" fontId="4" fillId="5" borderId="3" xfId="1" applyFont="1" applyFill="1" applyBorder="1" applyAlignment="1">
      <alignment horizontal="right" vertical="center" shrinkToFit="1"/>
    </xf>
    <xf numFmtId="178" fontId="4" fillId="0" borderId="4" xfId="1" applyFont="1" applyFill="1" applyBorder="1" applyAlignment="1">
      <alignment horizontal="right" vertical="center" shrinkToFit="1"/>
    </xf>
    <xf numFmtId="178" fontId="4" fillId="0" borderId="3" xfId="1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78" fontId="4" fillId="0" borderId="27" xfId="1" applyFont="1" applyFill="1" applyBorder="1" applyAlignment="1">
      <alignment horizontal="right" vertical="center" shrinkToFit="1"/>
    </xf>
    <xf numFmtId="0" fontId="3" fillId="0" borderId="2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78" fontId="4" fillId="5" borderId="9" xfId="0" applyNumberFormat="1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32" xfId="0" applyFont="1" applyFill="1" applyBorder="1" applyAlignment="1">
      <alignment vertical="center"/>
    </xf>
    <xf numFmtId="178" fontId="4" fillId="5" borderId="4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4" xfId="1" applyNumberFormat="1" applyFont="1" applyFill="1" applyBorder="1" applyAlignment="1">
      <alignment horizontal="center" vertical="center" shrinkToFit="1"/>
    </xf>
    <xf numFmtId="0" fontId="4" fillId="0" borderId="22" xfId="1" applyNumberFormat="1" applyFont="1" applyFill="1" applyBorder="1" applyAlignment="1">
      <alignment horizontal="center" vertical="center" shrinkToFit="1"/>
    </xf>
    <xf numFmtId="0" fontId="4" fillId="0" borderId="9" xfId="1" applyNumberFormat="1" applyFont="1" applyFill="1" applyBorder="1" applyAlignment="1">
      <alignment horizontal="center" vertical="center" shrinkToFit="1"/>
    </xf>
    <xf numFmtId="0" fontId="4" fillId="0" borderId="10" xfId="1" applyNumberFormat="1" applyFont="1" applyFill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2" xfId="1" applyNumberFormat="1" applyFont="1" applyFill="1" applyBorder="1" applyAlignment="1">
      <alignment horizontal="center" vertical="center" shrinkToFit="1"/>
    </xf>
    <xf numFmtId="178" fontId="4" fillId="0" borderId="12" xfId="1" applyFont="1" applyFill="1" applyBorder="1" applyAlignment="1">
      <alignment horizontal="right" vertical="center" shrinkToFit="1"/>
    </xf>
    <xf numFmtId="178" fontId="4" fillId="0" borderId="23" xfId="1" applyFont="1" applyFill="1" applyBorder="1" applyAlignment="1">
      <alignment horizontal="right" vertical="center" shrinkToFit="1"/>
    </xf>
    <xf numFmtId="0" fontId="4" fillId="0" borderId="12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179" fontId="4" fillId="3" borderId="0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180" fontId="1" fillId="5" borderId="6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178" fontId="4" fillId="0" borderId="4" xfId="1" applyFont="1" applyFill="1" applyBorder="1" applyAlignment="1">
      <alignment horizontal="center" vertical="center" shrinkToFit="1"/>
    </xf>
    <xf numFmtId="178" fontId="4" fillId="0" borderId="3" xfId="1" applyFont="1" applyFill="1" applyBorder="1" applyAlignment="1">
      <alignment horizontal="center" vertical="center" shrinkToFit="1"/>
    </xf>
    <xf numFmtId="178" fontId="4" fillId="5" borderId="12" xfId="1" applyFont="1" applyFill="1" applyBorder="1" applyAlignment="1">
      <alignment horizontal="center" vertical="center" shrinkToFit="1"/>
    </xf>
    <xf numFmtId="178" fontId="4" fillId="5" borderId="23" xfId="1" applyFont="1" applyFill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top"/>
    </xf>
    <xf numFmtId="178" fontId="4" fillId="0" borderId="22" xfId="1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178" fontId="4" fillId="5" borderId="12" xfId="1" applyFont="1" applyFill="1" applyBorder="1" applyAlignment="1">
      <alignment horizontal="right" vertical="center" shrinkToFit="1"/>
    </xf>
    <xf numFmtId="178" fontId="4" fillId="5" borderId="23" xfId="1" applyFont="1" applyFill="1" applyBorder="1" applyAlignment="1">
      <alignment horizontal="right" vertical="center" shrinkToFit="1"/>
    </xf>
    <xf numFmtId="178" fontId="4" fillId="5" borderId="24" xfId="1" applyFont="1" applyFill="1" applyBorder="1" applyAlignment="1">
      <alignment horizontal="right" vertical="center" shrinkToFit="1"/>
    </xf>
    <xf numFmtId="178" fontId="1" fillId="0" borderId="0" xfId="0" applyNumberFormat="1" applyFont="1">
      <alignment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9525</xdr:rowOff>
    </xdr:from>
    <xdr:to>
      <xdr:col>6</xdr:col>
      <xdr:colOff>66675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57175" y="9525"/>
          <a:ext cx="1285875" cy="2095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4"/>
  <sheetViews>
    <sheetView showGridLines="0" tabSelected="1" topLeftCell="C1" zoomScaleNormal="100" workbookViewId="0">
      <selection activeCell="W75" sqref="W75"/>
    </sheetView>
  </sheetViews>
  <sheetFormatPr defaultRowHeight="16.5" customHeight="1" x14ac:dyDescent="0.3"/>
  <cols>
    <col min="1" max="1" width="1.875" style="1" customWidth="1"/>
    <col min="2" max="10" width="3.5" style="1" customWidth="1"/>
    <col min="11" max="11" width="5.375" style="1" customWidth="1"/>
    <col min="12" max="12" width="5.125" style="1" customWidth="1"/>
    <col min="13" max="13" width="3.5" style="1" customWidth="1"/>
    <col min="14" max="14" width="4.75" style="1" customWidth="1"/>
    <col min="15" max="25" width="3.5" style="1" customWidth="1"/>
    <col min="26" max="16384" width="9" style="1"/>
  </cols>
  <sheetData>
    <row r="1" spans="2:25" ht="17.25" customHeight="1" x14ac:dyDescent="0.3"/>
    <row r="2" spans="2:25" ht="5.25" customHeight="1" x14ac:dyDescent="0.3"/>
    <row r="3" spans="2:25" ht="10.5" customHeight="1" x14ac:dyDescent="0.3">
      <c r="B3" s="3" t="s">
        <v>84</v>
      </c>
      <c r="Y3" s="2" t="s">
        <v>0</v>
      </c>
    </row>
    <row r="4" spans="2:25" customFormat="1" ht="15" customHeight="1" x14ac:dyDescent="0.3">
      <c r="B4" s="29" t="s">
        <v>79</v>
      </c>
      <c r="C4" s="30"/>
      <c r="D4" s="33" t="str">
        <f>TEXT([1]기본정보!$F$15,"yyyy.mm.dd.")&amp;"                ~                "&amp;TEXT([1]기본정보!$F$16,"yyyy.mm.dd.")</f>
        <v>2019.01.01.                ~                2019.12.31.</v>
      </c>
      <c r="E4" s="34"/>
      <c r="F4" s="34"/>
      <c r="G4" s="35"/>
      <c r="H4" s="146" t="s">
        <v>80</v>
      </c>
      <c r="I4" s="147"/>
      <c r="J4" s="147"/>
      <c r="K4" s="147"/>
      <c r="L4" s="147"/>
      <c r="M4" s="147"/>
      <c r="N4" s="147"/>
      <c r="O4" s="147"/>
      <c r="P4" s="148"/>
      <c r="Q4" s="30" t="s">
        <v>2</v>
      </c>
      <c r="R4" s="30"/>
      <c r="S4" s="30"/>
      <c r="T4" s="30"/>
      <c r="U4" s="39" t="str">
        <f>[1]기본정보!$F$6</f>
        <v>조세물산</v>
      </c>
      <c r="V4" s="39"/>
      <c r="W4" s="39"/>
      <c r="X4" s="39"/>
      <c r="Y4" s="40"/>
    </row>
    <row r="5" spans="2:25" customFormat="1" ht="17.25" customHeight="1" x14ac:dyDescent="0.3">
      <c r="B5" s="31"/>
      <c r="C5" s="32"/>
      <c r="D5" s="36"/>
      <c r="E5" s="37"/>
      <c r="F5" s="37"/>
      <c r="G5" s="38"/>
      <c r="H5" s="149"/>
      <c r="I5" s="150"/>
      <c r="J5" s="150"/>
      <c r="K5" s="150"/>
      <c r="L5" s="150"/>
      <c r="M5" s="150"/>
      <c r="N5" s="150"/>
      <c r="O5" s="150"/>
      <c r="P5" s="151"/>
      <c r="Q5" s="32" t="s">
        <v>3</v>
      </c>
      <c r="R5" s="32"/>
      <c r="S5" s="32"/>
      <c r="T5" s="32"/>
      <c r="U5" s="51">
        <f>[1]기본정보!$F$9</f>
        <v>2038111111</v>
      </c>
      <c r="V5" s="51"/>
      <c r="W5" s="51"/>
      <c r="X5" s="51"/>
      <c r="Y5" s="52"/>
    </row>
    <row r="6" spans="2:25" ht="3.75" customHeight="1" x14ac:dyDescent="0.3">
      <c r="B6" s="3"/>
      <c r="Y6" s="2"/>
    </row>
    <row r="7" spans="2:25" customFormat="1" ht="15" customHeight="1" x14ac:dyDescent="0.3">
      <c r="B7" s="53" t="s">
        <v>4</v>
      </c>
      <c r="C7" s="53"/>
      <c r="D7" s="53"/>
      <c r="E7" s="53"/>
      <c r="F7" s="53"/>
      <c r="G7" s="53"/>
      <c r="H7" s="53"/>
      <c r="I7" s="55" t="s">
        <v>6</v>
      </c>
      <c r="J7" s="56"/>
      <c r="K7" s="56"/>
      <c r="L7" s="56"/>
      <c r="M7" s="56"/>
      <c r="N7" s="56"/>
      <c r="O7" s="56"/>
      <c r="P7" s="56"/>
      <c r="Q7" s="56"/>
      <c r="R7" s="56"/>
      <c r="S7" s="56"/>
      <c r="T7" s="57"/>
      <c r="U7" s="27" t="s">
        <v>10</v>
      </c>
      <c r="V7" s="27"/>
      <c r="W7" s="27"/>
      <c r="X7" s="27"/>
      <c r="Y7" s="28"/>
    </row>
    <row r="8" spans="2:25" customFormat="1" ht="15" customHeight="1" x14ac:dyDescent="0.3">
      <c r="B8" s="54"/>
      <c r="C8" s="54"/>
      <c r="D8" s="54"/>
      <c r="E8" s="54"/>
      <c r="F8" s="54"/>
      <c r="G8" s="54"/>
      <c r="H8" s="54"/>
      <c r="I8" s="45" t="s">
        <v>7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7"/>
      <c r="U8" s="41" t="s">
        <v>10</v>
      </c>
      <c r="V8" s="41"/>
      <c r="W8" s="41"/>
      <c r="X8" s="41"/>
      <c r="Y8" s="42"/>
    </row>
    <row r="9" spans="2:25" customFormat="1" ht="15" customHeight="1" x14ac:dyDescent="0.3">
      <c r="B9" s="43" t="s">
        <v>5</v>
      </c>
      <c r="C9" s="43"/>
      <c r="D9" s="43"/>
      <c r="E9" s="43"/>
      <c r="F9" s="43"/>
      <c r="G9" s="43"/>
      <c r="H9" s="43"/>
      <c r="I9" s="45" t="s">
        <v>8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7"/>
      <c r="U9" s="41" t="s">
        <v>10</v>
      </c>
      <c r="V9" s="41"/>
      <c r="W9" s="41"/>
      <c r="X9" s="41"/>
      <c r="Y9" s="42"/>
    </row>
    <row r="10" spans="2:25" customFormat="1" ht="15" customHeight="1" x14ac:dyDescent="0.3">
      <c r="B10" s="44"/>
      <c r="C10" s="44"/>
      <c r="D10" s="44"/>
      <c r="E10" s="44"/>
      <c r="F10" s="44"/>
      <c r="G10" s="44"/>
      <c r="H10" s="44"/>
      <c r="I10" s="48" t="s">
        <v>9</v>
      </c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50"/>
      <c r="U10" s="25" t="s">
        <v>10</v>
      </c>
      <c r="V10" s="25"/>
      <c r="W10" s="25"/>
      <c r="X10" s="25"/>
      <c r="Y10" s="26"/>
    </row>
    <row r="11" spans="2:25" customFormat="1" ht="4.5" customHeight="1" x14ac:dyDescent="0.3">
      <c r="B11" s="16"/>
      <c r="C11" s="16"/>
      <c r="D11" s="16"/>
      <c r="E11" s="16"/>
      <c r="F11" s="16"/>
      <c r="G11" s="16"/>
      <c r="H11" s="16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7"/>
      <c r="V11" s="17"/>
      <c r="W11" s="17"/>
      <c r="X11" s="17"/>
      <c r="Y11" s="17"/>
    </row>
    <row r="12" spans="2:25" customFormat="1" ht="18.75" customHeight="1" x14ac:dyDescent="0.3">
      <c r="B12" s="24" t="s">
        <v>11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2:25" customFormat="1" ht="15" customHeight="1" x14ac:dyDescent="0.3">
      <c r="B13" s="58" t="s">
        <v>1</v>
      </c>
      <c r="C13" s="59"/>
      <c r="D13" s="45" t="s">
        <v>12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7"/>
      <c r="R13" s="7"/>
      <c r="S13" s="7"/>
      <c r="T13" s="7"/>
      <c r="U13" s="64"/>
      <c r="V13" s="64"/>
      <c r="W13" s="64"/>
      <c r="X13" s="64"/>
      <c r="Y13" s="65"/>
    </row>
    <row r="14" spans="2:25" customFormat="1" ht="15" customHeight="1" x14ac:dyDescent="0.3">
      <c r="B14" s="60"/>
      <c r="C14" s="61"/>
      <c r="D14" s="70" t="s">
        <v>13</v>
      </c>
      <c r="E14" s="71"/>
      <c r="F14" s="71"/>
      <c r="G14" s="71"/>
      <c r="H14" s="72"/>
      <c r="I14" s="45" t="s">
        <v>15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7"/>
      <c r="U14" s="64"/>
      <c r="V14" s="64"/>
      <c r="W14" s="64"/>
      <c r="X14" s="64"/>
      <c r="Y14" s="65"/>
    </row>
    <row r="15" spans="2:25" customFormat="1" ht="15" customHeight="1" x14ac:dyDescent="0.3">
      <c r="B15" s="60"/>
      <c r="C15" s="61"/>
      <c r="D15" s="73"/>
      <c r="E15" s="74"/>
      <c r="F15" s="74"/>
      <c r="G15" s="74"/>
      <c r="H15" s="75"/>
      <c r="I15" s="45" t="s">
        <v>16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7"/>
      <c r="U15" s="64"/>
      <c r="V15" s="64"/>
      <c r="W15" s="64"/>
      <c r="X15" s="64"/>
      <c r="Y15" s="65"/>
    </row>
    <row r="16" spans="2:25" customFormat="1" ht="15" customHeight="1" x14ac:dyDescent="0.3">
      <c r="B16" s="60"/>
      <c r="C16" s="61"/>
      <c r="D16" s="73"/>
      <c r="E16" s="74"/>
      <c r="F16" s="74"/>
      <c r="G16" s="74"/>
      <c r="H16" s="75"/>
      <c r="I16" s="45" t="s">
        <v>17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7"/>
      <c r="U16" s="64"/>
      <c r="V16" s="64"/>
      <c r="W16" s="64"/>
      <c r="X16" s="64"/>
      <c r="Y16" s="65"/>
    </row>
    <row r="17" spans="2:25" customFormat="1" ht="15" customHeight="1" x14ac:dyDescent="0.3">
      <c r="B17" s="60"/>
      <c r="C17" s="61"/>
      <c r="D17" s="73"/>
      <c r="E17" s="74"/>
      <c r="F17" s="74"/>
      <c r="G17" s="74"/>
      <c r="H17" s="75"/>
      <c r="I17" s="45" t="s">
        <v>18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7"/>
      <c r="U17" s="64"/>
      <c r="V17" s="64"/>
      <c r="W17" s="64"/>
      <c r="X17" s="64"/>
      <c r="Y17" s="65"/>
    </row>
    <row r="18" spans="2:25" customFormat="1" ht="15" customHeight="1" x14ac:dyDescent="0.3">
      <c r="B18" s="60"/>
      <c r="C18" s="61"/>
      <c r="D18" s="76"/>
      <c r="E18" s="77"/>
      <c r="F18" s="77"/>
      <c r="G18" s="77"/>
      <c r="H18" s="78"/>
      <c r="I18" s="45" t="s">
        <v>19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7"/>
      <c r="U18" s="66">
        <f>SUM(U14:Y17)</f>
        <v>0</v>
      </c>
      <c r="V18" s="66"/>
      <c r="W18" s="66"/>
      <c r="X18" s="66"/>
      <c r="Y18" s="67"/>
    </row>
    <row r="19" spans="2:25" customFormat="1" ht="15" customHeight="1" x14ac:dyDescent="0.3">
      <c r="B19" s="60"/>
      <c r="C19" s="61"/>
      <c r="D19" s="73" t="s">
        <v>14</v>
      </c>
      <c r="E19" s="74"/>
      <c r="F19" s="74"/>
      <c r="G19" s="74"/>
      <c r="H19" s="75"/>
      <c r="I19" s="45" t="s">
        <v>20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7"/>
      <c r="U19" s="64"/>
      <c r="V19" s="64"/>
      <c r="W19" s="64"/>
      <c r="X19" s="64"/>
      <c r="Y19" s="65"/>
    </row>
    <row r="20" spans="2:25" customFormat="1" ht="15" customHeight="1" x14ac:dyDescent="0.3">
      <c r="B20" s="60"/>
      <c r="C20" s="61"/>
      <c r="D20" s="73"/>
      <c r="E20" s="74"/>
      <c r="F20" s="74"/>
      <c r="G20" s="74"/>
      <c r="H20" s="75"/>
      <c r="I20" s="45" t="s">
        <v>21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7"/>
      <c r="U20" s="64"/>
      <c r="V20" s="64"/>
      <c r="W20" s="64"/>
      <c r="X20" s="64"/>
      <c r="Y20" s="65"/>
    </row>
    <row r="21" spans="2:25" customFormat="1" ht="15" customHeight="1" x14ac:dyDescent="0.3">
      <c r="B21" s="60"/>
      <c r="C21" s="61"/>
      <c r="D21" s="73"/>
      <c r="E21" s="74"/>
      <c r="F21" s="74"/>
      <c r="G21" s="74"/>
      <c r="H21" s="75"/>
      <c r="I21" s="45" t="s">
        <v>22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7"/>
      <c r="U21" s="64"/>
      <c r="V21" s="64"/>
      <c r="W21" s="64"/>
      <c r="X21" s="64"/>
      <c r="Y21" s="65"/>
    </row>
    <row r="22" spans="2:25" customFormat="1" ht="15" customHeight="1" x14ac:dyDescent="0.3">
      <c r="B22" s="60"/>
      <c r="C22" s="61"/>
      <c r="D22" s="73"/>
      <c r="E22" s="74"/>
      <c r="F22" s="74"/>
      <c r="G22" s="74"/>
      <c r="H22" s="75"/>
      <c r="I22" s="45" t="s">
        <v>23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  <c r="U22" s="64"/>
      <c r="V22" s="64"/>
      <c r="W22" s="64"/>
      <c r="X22" s="64"/>
      <c r="Y22" s="65"/>
    </row>
    <row r="23" spans="2:25" customFormat="1" ht="15" customHeight="1" x14ac:dyDescent="0.3">
      <c r="B23" s="60"/>
      <c r="C23" s="61"/>
      <c r="D23" s="73"/>
      <c r="E23" s="74"/>
      <c r="F23" s="74"/>
      <c r="G23" s="74"/>
      <c r="H23" s="75"/>
      <c r="I23" s="45" t="s">
        <v>24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7"/>
      <c r="U23" s="64"/>
      <c r="V23" s="64"/>
      <c r="W23" s="64"/>
      <c r="X23" s="64"/>
      <c r="Y23" s="65"/>
    </row>
    <row r="24" spans="2:25" customFormat="1" ht="15" customHeight="1" x14ac:dyDescent="0.3">
      <c r="B24" s="60"/>
      <c r="C24" s="61"/>
      <c r="D24" s="73"/>
      <c r="E24" s="74"/>
      <c r="F24" s="74"/>
      <c r="G24" s="74"/>
      <c r="H24" s="75"/>
      <c r="I24" s="45" t="s">
        <v>25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7"/>
      <c r="U24" s="64"/>
      <c r="V24" s="64"/>
      <c r="W24" s="64"/>
      <c r="X24" s="64"/>
      <c r="Y24" s="65"/>
    </row>
    <row r="25" spans="2:25" customFormat="1" ht="15" customHeight="1" x14ac:dyDescent="0.3">
      <c r="B25" s="60"/>
      <c r="C25" s="61"/>
      <c r="D25" s="73"/>
      <c r="E25" s="74"/>
      <c r="F25" s="74"/>
      <c r="G25" s="74"/>
      <c r="H25" s="75"/>
      <c r="I25" s="45" t="s">
        <v>26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7"/>
      <c r="U25" s="64"/>
      <c r="V25" s="64"/>
      <c r="W25" s="64"/>
      <c r="X25" s="64"/>
      <c r="Y25" s="65"/>
    </row>
    <row r="26" spans="2:25" customFormat="1" ht="15" customHeight="1" x14ac:dyDescent="0.3">
      <c r="B26" s="60"/>
      <c r="C26" s="61"/>
      <c r="D26" s="73"/>
      <c r="E26" s="74"/>
      <c r="F26" s="74"/>
      <c r="G26" s="74"/>
      <c r="H26" s="75"/>
      <c r="I26" s="45" t="s">
        <v>49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7"/>
      <c r="U26" s="64"/>
      <c r="V26" s="64"/>
      <c r="W26" s="64"/>
      <c r="X26" s="64"/>
      <c r="Y26" s="65"/>
    </row>
    <row r="27" spans="2:25" customFormat="1" ht="15" customHeight="1" x14ac:dyDescent="0.3">
      <c r="B27" s="60"/>
      <c r="C27" s="61"/>
      <c r="D27" s="73"/>
      <c r="E27" s="74"/>
      <c r="F27" s="74"/>
      <c r="G27" s="74"/>
      <c r="H27" s="75"/>
      <c r="I27" s="45" t="s">
        <v>50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7"/>
      <c r="U27" s="64"/>
      <c r="V27" s="64"/>
      <c r="W27" s="64"/>
      <c r="X27" s="64"/>
      <c r="Y27" s="65"/>
    </row>
    <row r="28" spans="2:25" customFormat="1" ht="15" customHeight="1" x14ac:dyDescent="0.3">
      <c r="B28" s="60"/>
      <c r="C28" s="61"/>
      <c r="D28" s="76"/>
      <c r="E28" s="77"/>
      <c r="F28" s="77"/>
      <c r="G28" s="77"/>
      <c r="H28" s="78"/>
      <c r="I28" s="45" t="s">
        <v>51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7"/>
      <c r="U28" s="68">
        <f>SUM(U19:Y27)</f>
        <v>0</v>
      </c>
      <c r="V28" s="68"/>
      <c r="W28" s="68"/>
      <c r="X28" s="68"/>
      <c r="Y28" s="69"/>
    </row>
    <row r="29" spans="2:25" customFormat="1" ht="15" customHeight="1" x14ac:dyDescent="0.3">
      <c r="B29" s="60"/>
      <c r="C29" s="61"/>
      <c r="D29" s="83" t="s">
        <v>52</v>
      </c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5"/>
      <c r="U29" s="68">
        <f>U13+U18-U28</f>
        <v>0</v>
      </c>
      <c r="V29" s="68"/>
      <c r="W29" s="68"/>
      <c r="X29" s="68"/>
      <c r="Y29" s="69"/>
    </row>
    <row r="30" spans="2:25" customFormat="1" ht="15" customHeight="1" x14ac:dyDescent="0.3">
      <c r="B30" s="62"/>
      <c r="C30" s="63"/>
      <c r="D30" s="83" t="s">
        <v>53</v>
      </c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5"/>
      <c r="U30" s="64"/>
      <c r="V30" s="64"/>
      <c r="W30" s="64"/>
      <c r="X30" s="64"/>
      <c r="Y30" s="65"/>
    </row>
    <row r="31" spans="2:25" customFormat="1" ht="15" customHeight="1" x14ac:dyDescent="0.3">
      <c r="B31" s="58" t="s">
        <v>30</v>
      </c>
      <c r="C31" s="59"/>
      <c r="D31" s="89" t="s">
        <v>27</v>
      </c>
      <c r="E31" s="58"/>
      <c r="F31" s="58"/>
      <c r="G31" s="58"/>
      <c r="H31" s="59"/>
      <c r="I31" s="45" t="s">
        <v>54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7"/>
      <c r="U31" s="64"/>
      <c r="V31" s="64"/>
      <c r="W31" s="64"/>
      <c r="X31" s="64"/>
      <c r="Y31" s="65"/>
    </row>
    <row r="32" spans="2:25" customFormat="1" ht="15" customHeight="1" x14ac:dyDescent="0.3">
      <c r="B32" s="60"/>
      <c r="C32" s="61"/>
      <c r="D32" s="90"/>
      <c r="E32" s="60"/>
      <c r="F32" s="60"/>
      <c r="G32" s="60"/>
      <c r="H32" s="61"/>
      <c r="I32" s="45" t="s">
        <v>55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/>
      <c r="U32" s="64"/>
      <c r="V32" s="64"/>
      <c r="W32" s="64"/>
      <c r="X32" s="64"/>
      <c r="Y32" s="65"/>
    </row>
    <row r="33" spans="1:25" customFormat="1" ht="15" customHeight="1" x14ac:dyDescent="0.3">
      <c r="B33" s="60"/>
      <c r="C33" s="61"/>
      <c r="D33" s="90"/>
      <c r="E33" s="60"/>
      <c r="F33" s="60"/>
      <c r="G33" s="60"/>
      <c r="H33" s="61"/>
      <c r="I33" s="8" t="s">
        <v>56</v>
      </c>
      <c r="J33" s="7"/>
      <c r="K33" s="7"/>
      <c r="L33" s="7"/>
      <c r="M33" s="7"/>
      <c r="N33" s="7"/>
      <c r="O33" s="86" t="s">
        <v>28</v>
      </c>
      <c r="P33" s="87"/>
      <c r="Q33" s="88"/>
      <c r="R33" s="87" t="s">
        <v>29</v>
      </c>
      <c r="S33" s="87"/>
      <c r="T33" s="88"/>
      <c r="U33" s="64"/>
      <c r="V33" s="64"/>
      <c r="W33" s="64"/>
      <c r="X33" s="64"/>
      <c r="Y33" s="65"/>
    </row>
    <row r="34" spans="1:25" customFormat="1" ht="15" customHeight="1" x14ac:dyDescent="0.3">
      <c r="B34" s="60"/>
      <c r="C34" s="61"/>
      <c r="D34" s="91"/>
      <c r="E34" s="62"/>
      <c r="F34" s="62"/>
      <c r="G34" s="62"/>
      <c r="H34" s="63"/>
      <c r="I34" s="45" t="s">
        <v>57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7"/>
      <c r="U34" s="64"/>
      <c r="V34" s="64"/>
      <c r="W34" s="64"/>
      <c r="X34" s="64"/>
      <c r="Y34" s="65"/>
    </row>
    <row r="35" spans="1:25" customFormat="1" ht="15" customHeight="1" x14ac:dyDescent="0.3">
      <c r="B35" s="60"/>
      <c r="C35" s="61"/>
      <c r="D35" s="45" t="s">
        <v>58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/>
      <c r="U35" s="65"/>
      <c r="V35" s="92"/>
      <c r="W35" s="92"/>
      <c r="X35" s="92"/>
      <c r="Y35" s="92"/>
    </row>
    <row r="36" spans="1:25" customFormat="1" ht="15" customHeight="1" x14ac:dyDescent="0.3">
      <c r="B36" s="60"/>
      <c r="C36" s="61"/>
      <c r="D36" s="45" t="s">
        <v>63</v>
      </c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7"/>
      <c r="U36" s="79">
        <f>SUM(U31:Y35)</f>
        <v>0</v>
      </c>
      <c r="V36" s="80"/>
      <c r="W36" s="80"/>
      <c r="X36" s="80"/>
      <c r="Y36" s="80"/>
    </row>
    <row r="37" spans="1:25" customFormat="1" ht="15" customHeight="1" x14ac:dyDescent="0.3">
      <c r="A37" s="10"/>
      <c r="B37" s="93" t="s">
        <v>47</v>
      </c>
      <c r="C37" s="94"/>
      <c r="D37" s="45" t="s">
        <v>59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/>
      <c r="U37" s="81"/>
      <c r="V37" s="82"/>
      <c r="W37" s="82"/>
      <c r="X37" s="82"/>
      <c r="Y37" s="82"/>
    </row>
    <row r="38" spans="1:25" customFormat="1" ht="15" customHeight="1" x14ac:dyDescent="0.3">
      <c r="A38" s="11"/>
      <c r="B38" s="95"/>
      <c r="C38" s="96"/>
      <c r="D38" s="45" t="s">
        <v>60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/>
      <c r="U38" s="81"/>
      <c r="V38" s="82"/>
      <c r="W38" s="82"/>
      <c r="X38" s="82"/>
      <c r="Y38" s="82"/>
    </row>
    <row r="39" spans="1:25" customFormat="1" ht="15" customHeight="1" x14ac:dyDescent="0.3">
      <c r="A39" s="11"/>
      <c r="B39" s="95"/>
      <c r="C39" s="96"/>
      <c r="D39" s="45" t="s">
        <v>61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7"/>
      <c r="U39" s="81"/>
      <c r="V39" s="82"/>
      <c r="W39" s="82"/>
      <c r="X39" s="82"/>
      <c r="Y39" s="82"/>
    </row>
    <row r="40" spans="1:25" customFormat="1" ht="15" customHeight="1" x14ac:dyDescent="0.3">
      <c r="A40" s="11"/>
      <c r="B40" s="95"/>
      <c r="C40" s="96"/>
      <c r="D40" s="45" t="s">
        <v>62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7"/>
      <c r="U40" s="81"/>
      <c r="V40" s="82"/>
      <c r="W40" s="82"/>
      <c r="X40" s="82"/>
      <c r="Y40" s="82"/>
    </row>
    <row r="41" spans="1:25" customFormat="1" ht="15" customHeight="1" x14ac:dyDescent="0.3">
      <c r="A41" s="11"/>
      <c r="B41" s="97"/>
      <c r="C41" s="98"/>
      <c r="D41" s="45" t="s">
        <v>64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7"/>
      <c r="U41" s="79">
        <f>(U37-U38)*1.5+(U40-U39)*0.5</f>
        <v>0</v>
      </c>
      <c r="V41" s="80"/>
      <c r="W41" s="80"/>
      <c r="X41" s="80"/>
      <c r="Y41" s="80"/>
    </row>
    <row r="42" spans="1:25" customFormat="1" ht="15" customHeight="1" x14ac:dyDescent="0.3">
      <c r="B42" s="58" t="s">
        <v>31</v>
      </c>
      <c r="C42" s="59"/>
      <c r="D42" s="45" t="s">
        <v>65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7"/>
      <c r="U42" s="81"/>
      <c r="V42" s="82"/>
      <c r="W42" s="82"/>
      <c r="X42" s="82"/>
      <c r="Y42" s="82"/>
    </row>
    <row r="43" spans="1:25" customFormat="1" ht="15" customHeight="1" x14ac:dyDescent="0.3">
      <c r="B43" s="60"/>
      <c r="C43" s="61"/>
      <c r="D43" s="45" t="s">
        <v>66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7"/>
      <c r="U43" s="81"/>
      <c r="V43" s="82"/>
      <c r="W43" s="82"/>
      <c r="X43" s="82"/>
      <c r="Y43" s="82"/>
    </row>
    <row r="44" spans="1:25" customFormat="1" ht="15" customHeight="1" x14ac:dyDescent="0.3">
      <c r="B44" s="62"/>
      <c r="C44" s="63"/>
      <c r="D44" s="45" t="s">
        <v>68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7"/>
      <c r="U44" s="79">
        <f>U42*0.5+U43*0.5</f>
        <v>0</v>
      </c>
      <c r="V44" s="80"/>
      <c r="W44" s="80"/>
      <c r="X44" s="80"/>
      <c r="Y44" s="80"/>
    </row>
    <row r="45" spans="1:25" customFormat="1" ht="15" customHeight="1" x14ac:dyDescent="0.3">
      <c r="B45" s="99" t="s">
        <v>32</v>
      </c>
      <c r="C45" s="100"/>
      <c r="D45" s="109" t="s">
        <v>67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10"/>
      <c r="U45" s="119"/>
      <c r="V45" s="120"/>
      <c r="W45" s="120"/>
      <c r="X45" s="120"/>
      <c r="Y45" s="120"/>
    </row>
    <row r="46" spans="1:25" customFormat="1" ht="4.5" customHeight="1" x14ac:dyDescent="0.3">
      <c r="B46" s="6"/>
      <c r="C46" s="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5"/>
      <c r="V46" s="15"/>
      <c r="W46" s="15"/>
      <c r="X46" s="15"/>
      <c r="Y46" s="15"/>
    </row>
    <row r="47" spans="1:25" customFormat="1" ht="15" customHeight="1" x14ac:dyDescent="0.3">
      <c r="B47" s="101" t="s">
        <v>33</v>
      </c>
      <c r="C47" s="102"/>
      <c r="D47" s="55" t="s">
        <v>69</v>
      </c>
      <c r="E47" s="56"/>
      <c r="F47" s="56"/>
      <c r="G47" s="56"/>
      <c r="H47" s="56"/>
      <c r="I47" s="56"/>
      <c r="J47" s="56"/>
      <c r="K47" s="57"/>
      <c r="L47" s="103">
        <f>U30-(U36+U41+U44+U45)</f>
        <v>0</v>
      </c>
      <c r="M47" s="104"/>
      <c r="N47" s="104"/>
      <c r="O47" s="105"/>
      <c r="P47" s="115" t="s">
        <v>48</v>
      </c>
      <c r="Q47" s="116"/>
      <c r="R47" s="116"/>
      <c r="S47" s="116"/>
      <c r="T47" s="117"/>
      <c r="U47" s="113" t="s">
        <v>37</v>
      </c>
      <c r="V47" s="118"/>
      <c r="W47" s="113" t="s">
        <v>39</v>
      </c>
      <c r="X47" s="114"/>
      <c r="Y47" s="114"/>
    </row>
    <row r="48" spans="1:25" customFormat="1" ht="15" customHeight="1" x14ac:dyDescent="0.3">
      <c r="B48" s="62"/>
      <c r="C48" s="63"/>
      <c r="D48" s="45" t="s">
        <v>70</v>
      </c>
      <c r="E48" s="46"/>
      <c r="F48" s="46"/>
      <c r="G48" s="46"/>
      <c r="H48" s="46"/>
      <c r="I48" s="46"/>
      <c r="J48" s="46"/>
      <c r="K48" s="47"/>
      <c r="L48" s="106">
        <f>U30-(U41+U44+U45)</f>
        <v>0</v>
      </c>
      <c r="M48" s="107"/>
      <c r="N48" s="107"/>
      <c r="O48" s="108"/>
      <c r="P48" s="76"/>
      <c r="Q48" s="77"/>
      <c r="R48" s="77"/>
      <c r="S48" s="77"/>
      <c r="T48" s="78"/>
      <c r="U48" s="111" t="s">
        <v>38</v>
      </c>
      <c r="V48" s="112"/>
      <c r="W48" s="81"/>
      <c r="X48" s="82"/>
      <c r="Y48" s="82"/>
    </row>
    <row r="49" spans="2:25" customFormat="1" ht="15" customHeight="1" x14ac:dyDescent="0.3">
      <c r="B49" s="58" t="s">
        <v>34</v>
      </c>
      <c r="C49" s="59"/>
      <c r="D49" s="45" t="s">
        <v>35</v>
      </c>
      <c r="E49" s="46"/>
      <c r="F49" s="46"/>
      <c r="G49" s="46"/>
      <c r="H49" s="46"/>
      <c r="I49" s="46"/>
      <c r="J49" s="46"/>
      <c r="K49" s="47"/>
      <c r="L49" s="131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</row>
    <row r="50" spans="2:25" customFormat="1" ht="15" customHeight="1" x14ac:dyDescent="0.3">
      <c r="B50" s="99"/>
      <c r="C50" s="100"/>
      <c r="D50" s="48" t="s">
        <v>36</v>
      </c>
      <c r="E50" s="49"/>
      <c r="F50" s="49"/>
      <c r="G50" s="49"/>
      <c r="H50" s="49"/>
      <c r="I50" s="49"/>
      <c r="J50" s="49"/>
      <c r="K50" s="50"/>
      <c r="L50" s="121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</row>
    <row r="51" spans="2:25" customFormat="1" ht="4.5" customHeight="1" x14ac:dyDescent="0.3">
      <c r="B51" s="6"/>
      <c r="C51" s="6"/>
      <c r="D51" s="13"/>
      <c r="E51" s="13"/>
      <c r="F51" s="13"/>
      <c r="G51" s="13"/>
      <c r="H51" s="13"/>
      <c r="I51" s="13"/>
      <c r="J51" s="13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2:25" customFormat="1" ht="15" customHeight="1" x14ac:dyDescent="0.3">
      <c r="B52" s="129" t="s">
        <v>40</v>
      </c>
      <c r="C52" s="129"/>
      <c r="D52" s="129"/>
      <c r="E52" s="130"/>
      <c r="F52" s="113" t="s">
        <v>81</v>
      </c>
      <c r="G52" s="114"/>
      <c r="H52" s="114"/>
      <c r="I52" s="114"/>
      <c r="J52" s="114"/>
      <c r="K52" s="114"/>
      <c r="L52" s="114"/>
      <c r="M52" s="113" t="s">
        <v>82</v>
      </c>
      <c r="N52" s="114"/>
      <c r="O52" s="114"/>
      <c r="P52" s="114"/>
      <c r="Q52" s="114"/>
      <c r="R52" s="118"/>
      <c r="S52" s="113" t="s">
        <v>83</v>
      </c>
      <c r="T52" s="114"/>
      <c r="U52" s="114"/>
      <c r="V52" s="114"/>
      <c r="W52" s="114"/>
      <c r="X52" s="114"/>
      <c r="Y52" s="114"/>
    </row>
    <row r="53" spans="2:25" customFormat="1" ht="15" customHeight="1" x14ac:dyDescent="0.3">
      <c r="B53" s="84" t="s">
        <v>71</v>
      </c>
      <c r="C53" s="84"/>
      <c r="D53" s="84"/>
      <c r="E53" s="85"/>
      <c r="F53" s="133">
        <v>100</v>
      </c>
      <c r="G53" s="134"/>
      <c r="H53" s="134"/>
      <c r="I53" s="134"/>
      <c r="J53" s="134"/>
      <c r="K53" s="134"/>
      <c r="L53" s="134"/>
      <c r="M53" s="133">
        <v>50</v>
      </c>
      <c r="N53" s="134"/>
      <c r="O53" s="134"/>
      <c r="P53" s="134"/>
      <c r="Q53" s="134"/>
      <c r="R53" s="145"/>
      <c r="S53" s="133">
        <v>100</v>
      </c>
      <c r="T53" s="134"/>
      <c r="U53" s="134"/>
      <c r="V53" s="134"/>
      <c r="W53" s="134"/>
      <c r="X53" s="134"/>
      <c r="Y53" s="134"/>
    </row>
    <row r="54" spans="2:25" customFormat="1" ht="23.25" customHeight="1" x14ac:dyDescent="0.3">
      <c r="B54" s="126" t="s">
        <v>72</v>
      </c>
      <c r="C54" s="126"/>
      <c r="D54" s="126"/>
      <c r="E54" s="127"/>
      <c r="F54" s="133"/>
      <c r="G54" s="134"/>
      <c r="H54" s="134"/>
      <c r="I54" s="134"/>
      <c r="J54" s="134"/>
      <c r="K54" s="134"/>
      <c r="L54" s="134"/>
      <c r="M54" s="133"/>
      <c r="N54" s="134"/>
      <c r="O54" s="134"/>
      <c r="P54" s="134"/>
      <c r="Q54" s="134"/>
      <c r="R54" s="145"/>
      <c r="S54" s="133">
        <v>30</v>
      </c>
      <c r="T54" s="134"/>
      <c r="U54" s="134"/>
      <c r="V54" s="134"/>
      <c r="W54" s="134"/>
      <c r="X54" s="134"/>
      <c r="Y54" s="134"/>
    </row>
    <row r="55" spans="2:25" customFormat="1" ht="15" customHeight="1" x14ac:dyDescent="0.3">
      <c r="B55" s="84" t="s">
        <v>73</v>
      </c>
      <c r="C55" s="84"/>
      <c r="D55" s="84"/>
      <c r="E55" s="85"/>
      <c r="F55" s="133">
        <v>50</v>
      </c>
      <c r="G55" s="134"/>
      <c r="H55" s="134"/>
      <c r="I55" s="134"/>
      <c r="J55" s="134"/>
      <c r="K55" s="134"/>
      <c r="L55" s="134"/>
      <c r="M55" s="133"/>
      <c r="N55" s="134"/>
      <c r="O55" s="134"/>
      <c r="P55" s="134"/>
      <c r="Q55" s="134"/>
      <c r="R55" s="145"/>
      <c r="S55" s="133">
        <v>70</v>
      </c>
      <c r="T55" s="134"/>
      <c r="U55" s="134"/>
      <c r="V55" s="134"/>
      <c r="W55" s="134"/>
      <c r="X55" s="134"/>
      <c r="Y55" s="134"/>
    </row>
    <row r="56" spans="2:25" customFormat="1" ht="23.25" customHeight="1" x14ac:dyDescent="0.3">
      <c r="B56" s="84" t="s">
        <v>74</v>
      </c>
      <c r="C56" s="84"/>
      <c r="D56" s="84"/>
      <c r="E56" s="85"/>
      <c r="F56" s="133"/>
      <c r="G56" s="134"/>
      <c r="H56" s="134"/>
      <c r="I56" s="134"/>
      <c r="J56" s="134"/>
      <c r="K56" s="134"/>
      <c r="L56" s="134"/>
      <c r="M56" s="133"/>
      <c r="N56" s="134"/>
      <c r="O56" s="134"/>
      <c r="P56" s="134"/>
      <c r="Q56" s="134"/>
      <c r="R56" s="145"/>
      <c r="S56" s="133"/>
      <c r="T56" s="134"/>
      <c r="U56" s="134"/>
      <c r="V56" s="134"/>
      <c r="W56" s="134"/>
      <c r="X56" s="134"/>
      <c r="Y56" s="134"/>
    </row>
    <row r="57" spans="2:25" customFormat="1" ht="15" customHeight="1" x14ac:dyDescent="0.3">
      <c r="B57" s="84" t="s">
        <v>75</v>
      </c>
      <c r="C57" s="84"/>
      <c r="D57" s="84"/>
      <c r="E57" s="85"/>
      <c r="F57" s="133"/>
      <c r="G57" s="134"/>
      <c r="H57" s="134"/>
      <c r="I57" s="134"/>
      <c r="J57" s="134"/>
      <c r="K57" s="134"/>
      <c r="L57" s="134"/>
      <c r="M57" s="133"/>
      <c r="N57" s="134"/>
      <c r="O57" s="134"/>
      <c r="P57" s="134"/>
      <c r="Q57" s="134"/>
      <c r="R57" s="145"/>
      <c r="S57" s="133"/>
      <c r="T57" s="134"/>
      <c r="U57" s="134"/>
      <c r="V57" s="134"/>
      <c r="W57" s="134"/>
      <c r="X57" s="134"/>
      <c r="Y57" s="134"/>
    </row>
    <row r="58" spans="2:25" customFormat="1" ht="34.5" customHeight="1" x14ac:dyDescent="0.3">
      <c r="B58" s="124" t="s">
        <v>76</v>
      </c>
      <c r="C58" s="124"/>
      <c r="D58" s="124"/>
      <c r="E58" s="125"/>
      <c r="F58" s="135">
        <f>F53-F54-F55+F56-F57</f>
        <v>50</v>
      </c>
      <c r="G58" s="136"/>
      <c r="H58" s="136"/>
      <c r="I58" s="136"/>
      <c r="J58" s="136"/>
      <c r="K58" s="136"/>
      <c r="L58" s="136"/>
      <c r="M58" s="153">
        <f>M53-M54-M55+M56-M57</f>
        <v>50</v>
      </c>
      <c r="N58" s="154"/>
      <c r="O58" s="154"/>
      <c r="P58" s="154"/>
      <c r="Q58" s="154"/>
      <c r="R58" s="155"/>
      <c r="S58" s="153">
        <f>S53-S54-S55+S56-S57</f>
        <v>0</v>
      </c>
      <c r="T58" s="154"/>
      <c r="U58" s="154"/>
      <c r="V58" s="154"/>
      <c r="W58" s="154"/>
      <c r="X58" s="154"/>
      <c r="Y58" s="154"/>
    </row>
    <row r="59" spans="2:25" customFormat="1" ht="3.75" customHeight="1" x14ac:dyDescent="0.3">
      <c r="B59" s="9"/>
      <c r="C59" s="9"/>
      <c r="D59" s="9"/>
      <c r="E59" s="9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</row>
    <row r="60" spans="2:25" ht="16.5" customHeight="1" x14ac:dyDescent="0.3">
      <c r="B60" s="141" t="s">
        <v>78</v>
      </c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2"/>
      <c r="P60" s="23" t="s">
        <v>77</v>
      </c>
      <c r="Q60" s="128">
        <f>MAX(F58*0.1,0)</f>
        <v>5</v>
      </c>
      <c r="R60" s="128"/>
      <c r="S60" s="128"/>
      <c r="T60" s="128"/>
      <c r="U60" s="128"/>
      <c r="V60" s="128"/>
      <c r="W60" s="128"/>
      <c r="X60" s="128"/>
      <c r="Y60" s="128"/>
    </row>
    <row r="61" spans="2:25" customFormat="1" ht="11.25" customHeight="1" x14ac:dyDescent="0.3">
      <c r="B61" s="22"/>
      <c r="C61" s="22" t="s">
        <v>45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</row>
    <row r="62" spans="2:25" customFormat="1" ht="5.25" customHeight="1" x14ac:dyDescent="0.3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2:25" customFormat="1" ht="10.5" customHeight="1" x14ac:dyDescent="0.3">
      <c r="B63" s="123">
        <f>[1]기본정보!$F$18</f>
        <v>43921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</row>
    <row r="64" spans="2:25" customFormat="1" ht="5.25" customHeight="1" x14ac:dyDescent="0.3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spans="2:25" customFormat="1" ht="12" customHeight="1" x14ac:dyDescent="0.1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74" t="s">
        <v>41</v>
      </c>
      <c r="Q65" s="74"/>
      <c r="R65" s="74"/>
      <c r="S65" s="143" t="str">
        <f>[1]기본정보!$F$6</f>
        <v>조세물산</v>
      </c>
      <c r="T65" s="143"/>
      <c r="U65" s="143"/>
      <c r="V65" s="143"/>
      <c r="W65" s="143"/>
      <c r="X65" s="60" t="s">
        <v>46</v>
      </c>
      <c r="Y65" s="60"/>
    </row>
    <row r="66" spans="2:25" customFormat="1" ht="12" customHeight="1" x14ac:dyDescent="0.3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74"/>
      <c r="Q66" s="74"/>
      <c r="R66" s="74"/>
      <c r="S66" s="144" t="str">
        <f>[1]기본정보!$F$10</f>
        <v>김철수</v>
      </c>
      <c r="T66" s="144"/>
      <c r="U66" s="144"/>
      <c r="V66" s="144"/>
      <c r="W66" s="144"/>
      <c r="X66" s="60"/>
      <c r="Y66" s="60"/>
    </row>
    <row r="67" spans="2:25" customFormat="1" ht="12" customHeight="1" x14ac:dyDescent="0.3">
      <c r="B67" s="19"/>
      <c r="C67" s="19" t="s">
        <v>42</v>
      </c>
      <c r="D67" s="152"/>
      <c r="E67" s="152"/>
      <c r="F67" s="152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</row>
    <row r="68" spans="2:25" customFormat="1" ht="4.5" customHeight="1" x14ac:dyDescent="0.3">
      <c r="B68" s="20"/>
      <c r="C68" s="21"/>
      <c r="D68" s="21"/>
      <c r="E68" s="21"/>
      <c r="F68" s="21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</row>
    <row r="69" spans="2:25" customFormat="1" ht="13.5" customHeight="1" x14ac:dyDescent="0.3">
      <c r="B69" s="137" t="s">
        <v>44</v>
      </c>
      <c r="C69" s="138"/>
      <c r="D69" s="138"/>
      <c r="E69" s="138"/>
      <c r="F69" s="138"/>
      <c r="G69" s="139" t="s">
        <v>85</v>
      </c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40"/>
    </row>
    <row r="70" spans="2:25" customFormat="1" ht="11.25" customHeight="1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5" t="s">
        <v>43</v>
      </c>
    </row>
    <row r="71" spans="2:25" customFormat="1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5"/>
    </row>
    <row r="74" spans="2:25" ht="16.5" customHeight="1" x14ac:dyDescent="0.3">
      <c r="O74" s="156"/>
    </row>
  </sheetData>
  <mergeCells count="145">
    <mergeCell ref="B69:F69"/>
    <mergeCell ref="G69:Y69"/>
    <mergeCell ref="X65:Y66"/>
    <mergeCell ref="B53:E53"/>
    <mergeCell ref="B57:E57"/>
    <mergeCell ref="B60:O60"/>
    <mergeCell ref="P65:R66"/>
    <mergeCell ref="S65:W65"/>
    <mergeCell ref="S66:W66"/>
    <mergeCell ref="S56:Y56"/>
    <mergeCell ref="S57:Y57"/>
    <mergeCell ref="S58:Y58"/>
    <mergeCell ref="M56:R56"/>
    <mergeCell ref="M57:R57"/>
    <mergeCell ref="M58:R58"/>
    <mergeCell ref="F56:L56"/>
    <mergeCell ref="F55:L55"/>
    <mergeCell ref="S53:Y53"/>
    <mergeCell ref="S54:Y54"/>
    <mergeCell ref="S55:Y55"/>
    <mergeCell ref="M53:R53"/>
    <mergeCell ref="M54:R54"/>
    <mergeCell ref="M55:R55"/>
    <mergeCell ref="D49:K49"/>
    <mergeCell ref="D50:K50"/>
    <mergeCell ref="L50:Y50"/>
    <mergeCell ref="B63:Y63"/>
    <mergeCell ref="B58:E58"/>
    <mergeCell ref="B55:E55"/>
    <mergeCell ref="B54:E54"/>
    <mergeCell ref="Q60:Y60"/>
    <mergeCell ref="B56:E56"/>
    <mergeCell ref="B52:E52"/>
    <mergeCell ref="L49:Y49"/>
    <mergeCell ref="B49:C50"/>
    <mergeCell ref="S52:Y52"/>
    <mergeCell ref="M52:R52"/>
    <mergeCell ref="F57:L57"/>
    <mergeCell ref="F58:L58"/>
    <mergeCell ref="F52:L52"/>
    <mergeCell ref="F53:L53"/>
    <mergeCell ref="F54:L54"/>
    <mergeCell ref="U44:Y44"/>
    <mergeCell ref="B37:C41"/>
    <mergeCell ref="B42:C44"/>
    <mergeCell ref="D42:T42"/>
    <mergeCell ref="U42:Y42"/>
    <mergeCell ref="D43:T43"/>
    <mergeCell ref="U43:Y43"/>
    <mergeCell ref="B45:C45"/>
    <mergeCell ref="B47:C48"/>
    <mergeCell ref="L47:O47"/>
    <mergeCell ref="L48:O48"/>
    <mergeCell ref="D45:T45"/>
    <mergeCell ref="D44:T44"/>
    <mergeCell ref="U48:V48"/>
    <mergeCell ref="W47:Y47"/>
    <mergeCell ref="W48:Y48"/>
    <mergeCell ref="P47:T48"/>
    <mergeCell ref="U47:V47"/>
    <mergeCell ref="D47:K47"/>
    <mergeCell ref="D48:K48"/>
    <mergeCell ref="U45:Y45"/>
    <mergeCell ref="D39:T39"/>
    <mergeCell ref="B31:C36"/>
    <mergeCell ref="D37:T37"/>
    <mergeCell ref="U37:Y37"/>
    <mergeCell ref="D38:T38"/>
    <mergeCell ref="U38:Y38"/>
    <mergeCell ref="U31:Y31"/>
    <mergeCell ref="U32:Y32"/>
    <mergeCell ref="U33:Y33"/>
    <mergeCell ref="O33:Q33"/>
    <mergeCell ref="R33:T33"/>
    <mergeCell ref="U34:Y34"/>
    <mergeCell ref="I34:T34"/>
    <mergeCell ref="D31:H34"/>
    <mergeCell ref="U35:Y35"/>
    <mergeCell ref="D35:T35"/>
    <mergeCell ref="D36:T36"/>
    <mergeCell ref="U36:Y36"/>
    <mergeCell ref="D41:T41"/>
    <mergeCell ref="U41:Y41"/>
    <mergeCell ref="U39:Y39"/>
    <mergeCell ref="D40:T40"/>
    <mergeCell ref="U40:Y40"/>
    <mergeCell ref="U22:Y22"/>
    <mergeCell ref="U23:Y23"/>
    <mergeCell ref="I23:T23"/>
    <mergeCell ref="D29:T29"/>
    <mergeCell ref="I31:T31"/>
    <mergeCell ref="I32:T32"/>
    <mergeCell ref="I28:T28"/>
    <mergeCell ref="D19:H28"/>
    <mergeCell ref="I25:T25"/>
    <mergeCell ref="I21:T21"/>
    <mergeCell ref="I26:T26"/>
    <mergeCell ref="I27:T27"/>
    <mergeCell ref="I22:T22"/>
    <mergeCell ref="U29:Y29"/>
    <mergeCell ref="D30:T30"/>
    <mergeCell ref="U30:Y30"/>
    <mergeCell ref="U25:Y25"/>
    <mergeCell ref="B13:C30"/>
    <mergeCell ref="D13:P13"/>
    <mergeCell ref="U13:Y13"/>
    <mergeCell ref="I14:T14"/>
    <mergeCell ref="U14:Y14"/>
    <mergeCell ref="I15:T15"/>
    <mergeCell ref="U18:Y18"/>
    <mergeCell ref="I16:T16"/>
    <mergeCell ref="U19:Y19"/>
    <mergeCell ref="U20:Y20"/>
    <mergeCell ref="U21:Y21"/>
    <mergeCell ref="U24:Y24"/>
    <mergeCell ref="U28:Y28"/>
    <mergeCell ref="U26:Y26"/>
    <mergeCell ref="U27:Y27"/>
    <mergeCell ref="U15:Y15"/>
    <mergeCell ref="U16:Y16"/>
    <mergeCell ref="U17:Y17"/>
    <mergeCell ref="I20:T20"/>
    <mergeCell ref="I17:T17"/>
    <mergeCell ref="I18:T18"/>
    <mergeCell ref="I19:T19"/>
    <mergeCell ref="D14:H18"/>
    <mergeCell ref="I24:T24"/>
    <mergeCell ref="B12:Y12"/>
    <mergeCell ref="U10:Y10"/>
    <mergeCell ref="U7:Y7"/>
    <mergeCell ref="B4:C5"/>
    <mergeCell ref="D4:G5"/>
    <mergeCell ref="Q4:T4"/>
    <mergeCell ref="U4:Y4"/>
    <mergeCell ref="U9:Y9"/>
    <mergeCell ref="B9:H10"/>
    <mergeCell ref="I9:T9"/>
    <mergeCell ref="I10:T10"/>
    <mergeCell ref="Q5:T5"/>
    <mergeCell ref="U5:Y5"/>
    <mergeCell ref="H4:P5"/>
    <mergeCell ref="B7:H8"/>
    <mergeCell ref="I7:T7"/>
    <mergeCell ref="I8:T8"/>
    <mergeCell ref="U8:Y8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79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52의2</vt:lpstr>
      <vt:lpstr>'52의2'!Print_Area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2016-02-25T05:08:08Z</cp:lastPrinted>
  <dcterms:created xsi:type="dcterms:W3CDTF">2011-03-18T14:39:38Z</dcterms:created>
  <dcterms:modified xsi:type="dcterms:W3CDTF">2019-12-24T06:13:06Z</dcterms:modified>
</cp:coreProperties>
</file>