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105" yWindow="0" windowWidth="14610" windowHeight="15585"/>
  </bookViews>
  <sheets>
    <sheet name="114" sheetId="1" r:id="rId1"/>
  </sheets>
  <externalReferences>
    <externalReference r:id="rId2"/>
  </externalReferences>
  <definedNames>
    <definedName name="_xlnm.Print_Area" localSheetId="0">'114'!$A$2:$Y$79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1" i="1" l="1"/>
  <c r="F65" i="1"/>
  <c r="U28" i="1"/>
  <c r="D4" i="1"/>
  <c r="F63" i="1" l="1"/>
  <c r="U42" i="1" l="1"/>
  <c r="O74" i="1"/>
  <c r="O73" i="1"/>
  <c r="U4" i="1" l="1"/>
  <c r="U5" i="1"/>
  <c r="U47" i="1" l="1"/>
  <c r="U49" i="1" s="1"/>
  <c r="U53" i="1"/>
  <c r="M66" i="1"/>
  <c r="S66" i="1"/>
  <c r="U36" i="1"/>
  <c r="U18" i="1"/>
  <c r="U29" i="1" s="1"/>
  <c r="U31" i="1" l="1"/>
  <c r="L57" i="1"/>
  <c r="L56" i="1" l="1"/>
  <c r="L55" i="1"/>
  <c r="F61" i="1" s="1"/>
  <c r="L58" i="1"/>
  <c r="F66" i="1" l="1"/>
  <c r="Q68" i="1" s="1"/>
</calcChain>
</file>

<file path=xl/comments1.xml><?xml version="1.0" encoding="utf-8"?>
<comments xmlns="http://schemas.openxmlformats.org/spreadsheetml/2006/main">
  <authors>
    <author>jungtj</author>
    <author>TAEJO</author>
    <author>choskng</author>
  </authors>
  <commentList>
    <comment ref="B7" authorId="0" shapeId="0">
      <text>
        <r>
          <rPr>
            <sz val="9"/>
            <color indexed="81"/>
            <rFont val="굴림"/>
            <family val="3"/>
            <charset val="129"/>
          </rPr>
          <t xml:space="preserve">1.해당 법인이 ①,②에 해당하는 경우 각각 표시합니다.
2.해당 법인이 선택하는 과세방식을 ③,④란에 표시합니다.
3. ⑩을 계산할 때 해당 법인이 투자제외 방식을 선택한 경우 ⑨ 투자자산 감가상각분을 가산하지 않습니다.
</t>
        </r>
      </text>
    </comment>
    <comment ref="I18" authorId="1" shapeId="0">
      <text>
        <r>
          <rPr>
            <sz val="9"/>
            <color indexed="81"/>
            <rFont val="굴림"/>
            <family val="3"/>
            <charset val="129"/>
          </rPr>
          <t xml:space="preserve">⑩을 계산할 때 해당 법인이 투자제외 방식을 선택한 경우 ⑨투자자산 감가상각분을 가산하지 않습니다.
</t>
        </r>
      </text>
    </comment>
    <comment ref="D31" authorId="1" shapeId="0">
      <text>
        <r>
          <rPr>
            <sz val="9"/>
            <color indexed="10"/>
            <rFont val="굴림"/>
            <family val="3"/>
            <charset val="129"/>
          </rPr>
          <t>25.</t>
        </r>
        <r>
          <rPr>
            <sz val="9"/>
            <color indexed="81"/>
            <rFont val="굴림"/>
            <family val="3"/>
            <charset val="129"/>
          </rPr>
          <t xml:space="preserve"> 과세대상 소득은 투자포함 방식 선택시 65%를, 투자제외 방식 선택시 15%를 </t>
        </r>
        <r>
          <rPr>
            <sz val="9"/>
            <color indexed="10"/>
            <rFont val="굴림"/>
            <family val="3"/>
            <charset val="129"/>
          </rPr>
          <t xml:space="preserve">23. </t>
        </r>
        <r>
          <rPr>
            <sz val="9"/>
            <color indexed="81"/>
            <rFont val="굴림"/>
            <family val="3"/>
            <charset val="129"/>
          </rPr>
          <t xml:space="preserve">기업소득에 곱하여 계산합니다.  </t>
        </r>
        <r>
          <rPr>
            <sz val="9"/>
            <color indexed="10"/>
            <rFont val="굴림"/>
            <family val="3"/>
            <charset val="129"/>
          </rPr>
          <t xml:space="preserve">연결법인의 경우 기업소득은 연결법인 기업소득 합계액(3천억원 초과시 3천억원) × 개별연결법인 기업소득 ÷ 연결법인 기업소득 합계액으로 계산합니다.
</t>
        </r>
      </text>
    </comment>
    <comment ref="B55" authorId="1" shapeId="0">
      <text>
        <r>
          <rPr>
            <sz val="9"/>
            <color indexed="81"/>
            <rFont val="굴림"/>
            <family val="3"/>
            <charset val="129"/>
          </rPr>
          <t xml:space="preserve">미환류소득은 투자포함 방식 선택시 48.란에, 투자제외 방식 선택 시 49.란에 적습니다.
</t>
        </r>
      </text>
    </comment>
    <comment ref="P57" authorId="2" shapeId="0">
      <text>
        <r>
          <rPr>
            <sz val="9"/>
            <color indexed="12"/>
            <rFont val="맑은 고딕"/>
            <family val="3"/>
            <charset val="129"/>
          </rPr>
          <t xml:space="preserve">52.법인세법에 따른 초과환류 공제금액 란에는「법인세법」제56조제6항에 따라 차기환류적립금에서 공제한 초과환류액을 적습니다.
</t>
        </r>
        <r>
          <rPr>
            <sz val="9"/>
            <color indexed="81"/>
            <rFont val="Tahoma"/>
            <family val="2"/>
          </rPr>
          <t xml:space="preserve">
</t>
        </r>
      </text>
    </comment>
    <comment ref="B61" authorId="1" shapeId="0">
      <text>
        <r>
          <rPr>
            <sz val="9"/>
            <color indexed="81"/>
            <rFont val="굴림"/>
            <family val="3"/>
            <charset val="129"/>
          </rPr>
          <t xml:space="preserve">53. 및 57.란에 매 사업연도의 미환류소득(차기환류적립금 적립액) 또는 초과환류액을 적되, 「조세특례제한법 시행령」 제100조의32제23항에 따라 합병법인 또는 분할신설법인이 미환류소득 또는 초과환류액을 승계한 경우에는 해당 승계금액을 포함하여 적습니다.
그리고, 피합병법인 또는 분할법인이 합병법인 또는 분할신설법인에게 미환류소득을 승계한 경우에는 해당 승계금액을 55. 차기환류적립금에 적습니다.
</t>
        </r>
      </text>
    </comment>
    <comment ref="B62" authorId="1" shapeId="0">
      <text>
        <r>
          <rPr>
            <sz val="9"/>
            <color indexed="81"/>
            <rFont val="굴림"/>
            <family val="3"/>
            <charset val="129"/>
          </rPr>
          <t xml:space="preserve">54.란은 「조세특례제한법」 제100조의32제7항 및 제9항에 따라 당기로 이월된 초과환류액 또는 「법인세법」제56조제7항에 따라 당기로 이월된 초과환류액을 의미합니다. 54.의 금액은 53.의 금액이 있는 경우에만 적습니다.
</t>
        </r>
      </text>
    </comment>
    <comment ref="P68" authorId="1" shapeId="0">
      <text>
        <r>
          <rPr>
            <sz val="9"/>
            <color indexed="81"/>
            <rFont val="굴림"/>
            <family val="3"/>
            <charset val="129"/>
          </rPr>
          <t xml:space="preserve">음수인 경우에는 “0”으로 적습니다.
</t>
        </r>
      </text>
    </comment>
  </commentList>
</comments>
</file>

<file path=xl/sharedStrings.xml><?xml version="1.0" encoding="utf-8"?>
<sst xmlns="http://schemas.openxmlformats.org/spreadsheetml/2006/main" count="99" uniqueCount="97">
  <si>
    <t>(앞 쪽)</t>
    <phoneticPr fontId="1" type="noConversion"/>
  </si>
  <si>
    <t>사업
연도</t>
    <phoneticPr fontId="3" type="noConversion"/>
  </si>
  <si>
    <t>법     인     명</t>
    <phoneticPr fontId="3" type="noConversion"/>
  </si>
  <si>
    <t>사업자등록번호</t>
    <phoneticPr fontId="3" type="noConversion"/>
  </si>
  <si>
    <t xml:space="preserve">1. 적용대상 </t>
    <phoneticPr fontId="3" type="noConversion"/>
  </si>
  <si>
    <t>2. 과세방식 선택</t>
    <phoneticPr fontId="3" type="noConversion"/>
  </si>
  <si>
    <t>②상호출자제한기업집단 소속기업</t>
    <phoneticPr fontId="1" type="noConversion"/>
  </si>
  <si>
    <t>③투자포함 방식(A방식)</t>
    <phoneticPr fontId="1" type="noConversion"/>
  </si>
  <si>
    <t>④투자제외 방식(B방식)</t>
    <phoneticPr fontId="1" type="noConversion"/>
  </si>
  <si>
    <t>[  ]</t>
    <phoneticPr fontId="1" type="noConversion"/>
  </si>
  <si>
    <t>3. 미환류소득에 대한 법인세 계산</t>
    <phoneticPr fontId="3" type="noConversion"/>
  </si>
  <si>
    <t>⑤사업연도 소득</t>
    <phoneticPr fontId="3" type="noConversion"/>
  </si>
  <si>
    <t>가산항목</t>
    <phoneticPr fontId="3" type="noConversion"/>
  </si>
  <si>
    <t>차감항목</t>
    <phoneticPr fontId="3" type="noConversion"/>
  </si>
  <si>
    <t>⑥국세등 환급금 이자</t>
    <phoneticPr fontId="1" type="noConversion"/>
  </si>
  <si>
    <t>⑦수입배당금 익금불산입액</t>
    <phoneticPr fontId="1" type="noConversion"/>
  </si>
  <si>
    <t>⑧기부금 이월 손금산입액</t>
    <phoneticPr fontId="1" type="noConversion"/>
  </si>
  <si>
    <t>⑨투자자산 감가상각분(A방식만 적용)</t>
    <phoneticPr fontId="1" type="noConversion"/>
  </si>
  <si>
    <t>⑩소계(⑥+⑦+⑧+⑨)</t>
    <phoneticPr fontId="1" type="noConversion"/>
  </si>
  <si>
    <t>⑪법인세액등</t>
    <phoneticPr fontId="1" type="noConversion"/>
  </si>
  <si>
    <t>⑫상법상 이익준비금 적립액</t>
    <phoneticPr fontId="1" type="noConversion"/>
  </si>
  <si>
    <t>⑬법령상 의무적립금</t>
    <phoneticPr fontId="1" type="noConversion"/>
  </si>
  <si>
    <t>⑭이월결손금 공제액</t>
    <phoneticPr fontId="1" type="noConversion"/>
  </si>
  <si>
    <t>유형자산</t>
    <phoneticPr fontId="1" type="noConversion"/>
  </si>
  <si>
    <t>투자금액</t>
    <phoneticPr fontId="1" type="noConversion"/>
  </si>
  <si>
    <t>미환류소득</t>
    <phoneticPr fontId="1" type="noConversion"/>
  </si>
  <si>
    <t>A방식</t>
    <phoneticPr fontId="3" type="noConversion"/>
  </si>
  <si>
    <t>B방식</t>
    <phoneticPr fontId="3" type="noConversion"/>
  </si>
  <si>
    <t>적립</t>
    <phoneticPr fontId="1" type="noConversion"/>
  </si>
  <si>
    <t>금액</t>
    <phoneticPr fontId="1" type="noConversion"/>
  </si>
  <si>
    <t>[   ]</t>
    <phoneticPr fontId="1" type="noConversion"/>
  </si>
  <si>
    <t>구분</t>
    <phoneticPr fontId="1" type="noConversion"/>
  </si>
  <si>
    <t>세무서장 귀하</t>
    <phoneticPr fontId="3" type="noConversion"/>
  </si>
  <si>
    <t>210㎜×297㎜</t>
    <phoneticPr fontId="3" type="noConversion"/>
  </si>
  <si>
    <t>서명 
또는 인</t>
    <phoneticPr fontId="3" type="noConversion"/>
  </si>
  <si>
    <t>미환류소득에 대한 법인세</t>
    <phoneticPr fontId="3" type="noConversion"/>
  </si>
  <si>
    <t>⑮피합병법인(분할법인)의 주주인 법인의 의제배당소득</t>
    <phoneticPr fontId="1" type="noConversion"/>
  </si>
  <si>
    <t>상시근로자 임금 증가
금액 계산</t>
    <phoneticPr fontId="1" type="noConversion"/>
  </si>
  <si>
    <t>청년정규직
임금 증가
금액 계산</t>
    <phoneticPr fontId="1" type="noConversion"/>
  </si>
  <si>
    <t>임금증가
금    액</t>
    <phoneticPr fontId="1" type="noConversion"/>
  </si>
  <si>
    <t xml:space="preserve">상생협력
지출금액 </t>
    <phoneticPr fontId="1" type="noConversion"/>
  </si>
  <si>
    <t>조세특례제한법 시행령」제100조의32제3항에 따라 미환류소득에 대한 법인세 신고서를 제출합니다</t>
    <phoneticPr fontId="3" type="noConversion"/>
  </si>
  <si>
    <t>신고인(법인)</t>
    <phoneticPr fontId="1" type="noConversion"/>
  </si>
  <si>
    <t>신고인(대표자)</t>
    <phoneticPr fontId="1" type="noConversion"/>
  </si>
  <si>
    <t>세무대리인은 조세전문자격자로서 위 신고서를 성실하고 공정하게 작성하였음을 확인합니다.</t>
    <phoneticPr fontId="3" type="noConversion"/>
  </si>
  <si>
    <t>세무대리인</t>
    <phoneticPr fontId="1" type="noConversion"/>
  </si>
  <si>
    <t>서명 또는 인</t>
    <phoneticPr fontId="1" type="noConversion"/>
  </si>
  <si>
    <t>중부</t>
  </si>
  <si>
    <t>일반[  ], 연결[  ]</t>
    <phoneticPr fontId="1" type="noConversion"/>
  </si>
  <si>
    <t>①자기자본 500억원 초과 법인(중소기업, 비영리법인 등 제외)</t>
    <phoneticPr fontId="1" type="noConversion"/>
  </si>
  <si>
    <t>과세대상
소득</t>
    <phoneticPr fontId="3" type="noConversion"/>
  </si>
  <si>
    <r>
      <t xml:space="preserve">■ 조세특례제한법 시행규칙 [별지 제114호서식] </t>
    </r>
    <r>
      <rPr>
        <sz val="9"/>
        <color rgb="FFFF0000"/>
        <rFont val="굴림"/>
        <family val="3"/>
        <charset val="129"/>
      </rPr>
      <t>&lt;개정 2024.03.00.&gt;</t>
    </r>
    <phoneticPr fontId="1" type="noConversion"/>
  </si>
  <si>
    <t>50.미환류소득</t>
    <phoneticPr fontId="1" type="noConversion"/>
  </si>
  <si>
    <t>51.이월된 초과환류액</t>
    <phoneticPr fontId="1" type="noConversion"/>
  </si>
  <si>
    <t>52.차기환류적립금</t>
    <phoneticPr fontId="1" type="noConversion"/>
  </si>
  <si>
    <t>53.이월된차기환류적립금</t>
    <phoneticPr fontId="1" type="noConversion"/>
  </si>
  <si>
    <t>54.초과환류액(=49.)</t>
    <phoneticPr fontId="1" type="noConversion"/>
  </si>
  <si>
    <t>55.과세대상미환류소득 (50.-51.-52.+53.-54.)</t>
    <phoneticPr fontId="1" type="noConversion"/>
  </si>
  <si>
    <r>
      <t>4. 미환류소득에 대한 법인세 납부액(</t>
    </r>
    <r>
      <rPr>
        <b/>
        <sz val="11"/>
        <color rgb="FFFF0000"/>
        <rFont val="굴림"/>
        <family val="3"/>
        <charset val="129"/>
      </rPr>
      <t>55</t>
    </r>
    <r>
      <rPr>
        <b/>
        <sz val="11"/>
        <rFont val="굴림"/>
        <family val="3"/>
        <charset val="129"/>
      </rPr>
      <t>.×20%)</t>
    </r>
    <phoneticPr fontId="1" type="noConversion"/>
  </si>
  <si>
    <t>56.</t>
    <phoneticPr fontId="1" type="noConversion"/>
  </si>
  <si>
    <t>직전전 사업연도</t>
    <phoneticPr fontId="1" type="noConversion"/>
  </si>
  <si>
    <t>직전 사업연도</t>
    <phoneticPr fontId="1" type="noConversion"/>
  </si>
  <si>
    <t>해당 사업연도</t>
    <phoneticPr fontId="1" type="noConversion"/>
  </si>
  <si>
    <r>
      <rPr>
        <sz val="9"/>
        <rFont val="MS Gothic"/>
        <family val="3"/>
        <charset val="128"/>
      </rPr>
      <t>⑯</t>
    </r>
    <r>
      <rPr>
        <sz val="9"/>
        <rFont val="굴림"/>
        <family val="3"/>
        <charset val="129"/>
      </rPr>
      <t>기부금 손금한도 초과액</t>
    </r>
    <phoneticPr fontId="1" type="noConversion"/>
  </si>
  <si>
    <r>
      <rPr>
        <sz val="9"/>
        <rFont val="MS Gothic"/>
        <family val="3"/>
        <charset val="128"/>
      </rPr>
      <t>⑰</t>
    </r>
    <r>
      <rPr>
        <sz val="9"/>
        <rFont val="굴림"/>
        <family val="3"/>
        <charset val="129"/>
      </rPr>
      <t>피합병법인(분할법인)의 양도차익</t>
    </r>
    <phoneticPr fontId="1" type="noConversion"/>
  </si>
  <si>
    <r>
      <rPr>
        <sz val="9"/>
        <rFont val="MS Gothic"/>
        <family val="3"/>
        <charset val="128"/>
      </rPr>
      <t>⑱</t>
    </r>
    <r>
      <rPr>
        <sz val="9"/>
        <rFont val="굴림"/>
        <family val="3"/>
        <charset val="129"/>
      </rPr>
      <t>유동화전문회사 등이 배당한 금액</t>
    </r>
    <phoneticPr fontId="1" type="noConversion"/>
  </si>
  <si>
    <r>
      <rPr>
        <sz val="9"/>
        <rFont val="MS Gothic"/>
        <family val="3"/>
        <charset val="128"/>
      </rPr>
      <t>⑲</t>
    </r>
    <r>
      <rPr>
        <sz val="9"/>
        <rFont val="굴림"/>
        <family val="3"/>
        <charset val="129"/>
      </rPr>
      <t>공적자금 상환액</t>
    </r>
    <phoneticPr fontId="1" type="noConversion"/>
  </si>
  <si>
    <t>㉒연결법인 기업소득 합계액</t>
    <phoneticPr fontId="3" type="noConversion"/>
  </si>
  <si>
    <t>㉔기계및장치등</t>
    <phoneticPr fontId="1" type="noConversion"/>
  </si>
  <si>
    <t>㉕업무용 건물 건축비</t>
    <phoneticPr fontId="1" type="noConversion"/>
  </si>
  <si>
    <t>㉖벤처기업에 대한 신규출자</t>
    <phoneticPr fontId="1" type="noConversion"/>
  </si>
  <si>
    <t>㉗무형자산</t>
    <phoneticPr fontId="3" type="noConversion"/>
  </si>
  <si>
    <t>㉙해당 사업연도 상시근로자 수</t>
    <phoneticPr fontId="1" type="noConversion"/>
  </si>
  <si>
    <t>㉚직전 사업연도 상시근로자 수</t>
    <phoneticPr fontId="1" type="noConversion"/>
  </si>
  <si>
    <t>㉛해당 사업연도 상시근로자 임금지급액</t>
    <phoneticPr fontId="1" type="noConversion"/>
  </si>
  <si>
    <t>㉜직전 사업연도 상시근로자 임금지급액</t>
    <phoneticPr fontId="1" type="noConversion"/>
  </si>
  <si>
    <t>㉝해당 사업연도 신규 상시근로자 임금지급평균액</t>
    <phoneticPr fontId="1" type="noConversion"/>
  </si>
  <si>
    <t>㉟해당 사업연도 청년정규직근로자 수</t>
    <phoneticPr fontId="1" type="noConversion"/>
  </si>
  <si>
    <t>㊱직전 사업연도 청년정규직근로자 수</t>
    <phoneticPr fontId="1" type="noConversion"/>
  </si>
  <si>
    <t>㊲해당 사업연도 청년정규직근로자 임금지급액</t>
    <phoneticPr fontId="1" type="noConversion"/>
  </si>
  <si>
    <t>㊳직전 사업연도 청년정규직근로자 임금지급액</t>
    <phoneticPr fontId="1" type="noConversion"/>
  </si>
  <si>
    <t>㊵정규직 전환 근로자(청년정규직 근로자 제외) 임금증가금액</t>
    <phoneticPr fontId="3" type="noConversion"/>
  </si>
  <si>
    <t>㊷상생협력출연금</t>
    <phoneticPr fontId="1" type="noConversion"/>
  </si>
  <si>
    <t>㊸사내근로복지기금 및 공동근로복지기금 출연금</t>
    <phoneticPr fontId="1" type="noConversion"/>
  </si>
  <si>
    <t>㊹신용보증기금에 대한 출연금 등</t>
    <phoneticPr fontId="1" type="noConversion"/>
  </si>
  <si>
    <t>㊽차기환류적립금</t>
    <phoneticPr fontId="1" type="noConversion"/>
  </si>
  <si>
    <t>㊾초과환류액</t>
    <phoneticPr fontId="1" type="noConversion"/>
  </si>
  <si>
    <r>
      <rPr>
        <sz val="9"/>
        <rFont val="MS Gothic"/>
        <family val="3"/>
        <charset val="128"/>
      </rPr>
      <t>⑳</t>
    </r>
    <r>
      <rPr>
        <sz val="9"/>
        <rFont val="굴림"/>
        <family val="3"/>
        <charset val="129"/>
      </rPr>
      <t>소계(⑪+⑫+⑬+⑭+⑮+</t>
    </r>
    <r>
      <rPr>
        <sz val="9"/>
        <rFont val="MS Gothic"/>
        <family val="3"/>
        <charset val="128"/>
      </rPr>
      <t>⑯</t>
    </r>
    <r>
      <rPr>
        <sz val="9"/>
        <rFont val="굴림"/>
        <family val="3"/>
        <charset val="129"/>
      </rPr>
      <t>+</t>
    </r>
    <r>
      <rPr>
        <sz val="9"/>
        <rFont val="MS Gothic"/>
        <family val="3"/>
        <charset val="128"/>
      </rPr>
      <t>⑰</t>
    </r>
    <r>
      <rPr>
        <sz val="9"/>
        <rFont val="굴림"/>
        <family val="3"/>
        <charset val="129"/>
      </rPr>
      <t>+</t>
    </r>
    <r>
      <rPr>
        <sz val="9"/>
        <rFont val="MS Gothic"/>
        <family val="3"/>
        <charset val="128"/>
      </rPr>
      <t>⑱</t>
    </r>
    <r>
      <rPr>
        <sz val="9"/>
        <rFont val="굴림"/>
        <family val="3"/>
        <charset val="129"/>
      </rPr>
      <t>+</t>
    </r>
    <r>
      <rPr>
        <sz val="9"/>
        <rFont val="MS Gothic"/>
        <family val="3"/>
        <charset val="128"/>
      </rPr>
      <t>⑲</t>
    </r>
    <r>
      <rPr>
        <sz val="9"/>
        <rFont val="굴림"/>
        <family val="3"/>
        <charset val="129"/>
      </rPr>
      <t>)</t>
    </r>
    <phoneticPr fontId="1" type="noConversion"/>
  </si>
  <si>
    <r>
      <t>㉑기업소득(⑤+⑩-</t>
    </r>
    <r>
      <rPr>
        <sz val="9"/>
        <rFont val="MS Gothic"/>
        <family val="3"/>
        <charset val="128"/>
      </rPr>
      <t>⑳</t>
    </r>
    <r>
      <rPr>
        <sz val="9"/>
        <rFont val="굴림"/>
        <family val="3"/>
        <charset val="129"/>
      </rPr>
      <t>)</t>
    </r>
    <phoneticPr fontId="3" type="noConversion"/>
  </si>
  <si>
    <t xml:space="preserve">㉓과세대상 소득(㉑×70%또는15%, ㉒×㉑/㉒×70% 또는 15%) </t>
    <phoneticPr fontId="3" type="noConversion"/>
  </si>
  <si>
    <t xml:space="preserve">㉘소계(㉔+㉕+㉖+㉗) </t>
    <phoneticPr fontId="3" type="noConversion"/>
  </si>
  <si>
    <r>
      <t xml:space="preserve">㉞임금증가 계산금액
  [(㉙-㉚) </t>
    </r>
    <r>
      <rPr>
        <sz val="9"/>
        <rFont val="MS Gothic"/>
        <family val="3"/>
        <charset val="128"/>
      </rPr>
      <t>≦</t>
    </r>
    <r>
      <rPr>
        <sz val="9"/>
        <rFont val="굴림"/>
        <family val="3"/>
        <charset val="129"/>
      </rPr>
      <t xml:space="preserve"> 0 인 경우 : (㉛-㉜), (㉙-㉚) &gt; 0 인 경우
　: {(㉛-㉜)-(㉙-㉚)×㉝}×1.5+(㉙-㉚)×㉝×2]</t>
    </r>
    <phoneticPr fontId="1" type="noConversion"/>
  </si>
  <si>
    <t>㊴임금증가 계산금액[(㉟-㊱) &gt; 0 인 경우만 (㊲-㊳)]</t>
    <phoneticPr fontId="1" type="noConversion"/>
  </si>
  <si>
    <t>㊶소계(㉞+㊴+㊵)</t>
    <phoneticPr fontId="1" type="noConversion"/>
  </si>
  <si>
    <t>㊺상생협력 지출금액 계산[(㊷＋㊸＋㊹)×3]</t>
    <phoneticPr fontId="1" type="noConversion"/>
  </si>
  <si>
    <t>㊻A방식(70% 적용)[㉓-(㉖+㊶+㊺)]</t>
    <phoneticPr fontId="3" type="noConversion"/>
  </si>
  <si>
    <t>㊼B방식(15% 적용)[㉓-(㊶+㊺)]</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</si>
</sst>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176" formatCode="###\-##\-#####"/>
    <numFmt numFmtId="177" formatCode="#,##0_ "/>
    <numFmt numFmtId="178" formatCode="_-* #,##0_-;[Red]&quot;△&quot;#,##0_-;;"/>
    <numFmt numFmtId="179" formatCode="yyyy&quot;년&quot;\ m&quot;월&quot;\ d&quot;일&quot;;@"/>
    <numFmt numFmtId="180" formatCode="#,##0_);[Red]\(#,##0\)"/>
  </numFmts>
  <fonts count="20">
    <font>
      <sz val="11"/>
      <color theme="1"/>
      <name val="맑은 고딕"/>
      <family val="3"/>
      <charset val="129"/>
      <scheme val="minor"/>
    </font>
    <font>
      <sz val="8"/>
      <name val="맑은 고딕"/>
      <family val="3"/>
      <charset val="129"/>
    </font>
    <font>
      <sz val="9"/>
      <name val="굴림"/>
      <family val="3"/>
      <charset val="129"/>
    </font>
    <font>
      <sz val="8"/>
      <name val="굴림"/>
      <family val="3"/>
      <charset val="129"/>
    </font>
    <font>
      <sz val="11"/>
      <name val="바탕"/>
      <family val="1"/>
      <charset val="129"/>
    </font>
    <font>
      <sz val="11"/>
      <name val="굴림"/>
      <family val="3"/>
      <charset val="129"/>
    </font>
    <font>
      <sz val="9"/>
      <color indexed="81"/>
      <name val="굴림"/>
      <family val="3"/>
      <charset val="129"/>
    </font>
    <font>
      <b/>
      <sz val="9"/>
      <name val="굴림"/>
      <family val="3"/>
      <charset val="129"/>
    </font>
    <font>
      <b/>
      <sz val="12"/>
      <name val="굴림"/>
      <family val="3"/>
      <charset val="129"/>
    </font>
    <font>
      <b/>
      <sz val="11"/>
      <name val="굴림"/>
      <family val="3"/>
      <charset val="129"/>
    </font>
    <font>
      <sz val="9"/>
      <color indexed="10"/>
      <name val="굴림"/>
      <family val="3"/>
      <charset val="129"/>
    </font>
    <font>
      <sz val="9"/>
      <color indexed="81"/>
      <name val="Tahoma"/>
      <family val="2"/>
    </font>
    <font>
      <sz val="9"/>
      <color indexed="12"/>
      <name val="맑은 고딕"/>
      <family val="3"/>
      <charset val="129"/>
    </font>
    <font>
      <sz val="11"/>
      <color theme="1"/>
      <name val="맑은 고딕"/>
      <family val="3"/>
      <charset val="129"/>
      <scheme val="minor"/>
    </font>
    <font>
      <sz val="10"/>
      <name val="굴림"/>
      <family val="3"/>
      <charset val="129"/>
    </font>
    <font>
      <sz val="11"/>
      <name val="맑은 고딕"/>
      <family val="3"/>
      <charset val="129"/>
      <scheme val="minor"/>
    </font>
    <font>
      <sz val="9"/>
      <color rgb="FFFF0000"/>
      <name val="굴림"/>
      <family val="3"/>
      <charset val="129"/>
    </font>
    <font>
      <strike/>
      <sz val="9"/>
      <color rgb="FFFF0000"/>
      <name val="굴림"/>
      <family val="3"/>
      <charset val="129"/>
    </font>
    <font>
      <b/>
      <sz val="11"/>
      <color rgb="FFFF0000"/>
      <name val="굴림"/>
      <family val="3"/>
      <charset val="129"/>
    </font>
    <font>
      <sz val="9"/>
      <name val="MS Gothic"/>
      <family val="3"/>
      <charset val="128"/>
    </font>
  </fonts>
  <fills count="7">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2" tint="-9.9978637043366805E-2"/>
        <bgColor indexed="50"/>
      </patternFill>
    </fill>
  </fills>
  <borders count="3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style="thin">
        <color indexed="64"/>
      </top>
      <bottom style="thin">
        <color indexed="64"/>
      </bottom>
      <diagonal/>
    </border>
  </borders>
  <cellStyleXfs count="4">
    <xf numFmtId="0" fontId="0" fillId="0" borderId="0">
      <alignment vertical="center"/>
    </xf>
    <xf numFmtId="178" fontId="5"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41" fontId="13" fillId="0" borderId="0" applyFont="0" applyFill="0" applyBorder="0" applyAlignment="0" applyProtection="0">
      <alignment vertical="center"/>
    </xf>
  </cellStyleXfs>
  <cellXfs count="14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3" xfId="0" applyFont="1" applyBorder="1">
      <alignment vertical="center"/>
    </xf>
    <xf numFmtId="178" fontId="2" fillId="0" borderId="4" xfId="1" applyFont="1" applyFill="1" applyBorder="1" applyAlignment="1">
      <alignment horizontal="center" vertical="center" shrinkToFit="1"/>
    </xf>
    <xf numFmtId="0" fontId="2" fillId="0" borderId="0" xfId="0" applyFont="1" applyAlignment="1">
      <alignment horizontal="left" vertical="center"/>
    </xf>
    <xf numFmtId="178" fontId="2" fillId="0" borderId="0" xfId="1" applyFont="1" applyFill="1" applyBorder="1" applyAlignment="1">
      <alignment horizontal="left" vertical="center" shrinkToFit="1"/>
    </xf>
    <xf numFmtId="0" fontId="8" fillId="0" borderId="0" xfId="0" applyFont="1" applyAlignment="1">
      <alignment horizontal="left" vertical="center"/>
    </xf>
    <xf numFmtId="177" fontId="2" fillId="0" borderId="0" xfId="0" applyNumberFormat="1" applyFont="1" applyAlignment="1">
      <alignment horizontal="center" vertical="center"/>
    </xf>
    <xf numFmtId="0" fontId="2" fillId="0" borderId="4" xfId="0" applyFont="1" applyBorder="1">
      <alignment vertical="center"/>
    </xf>
    <xf numFmtId="0" fontId="2" fillId="0" borderId="5" xfId="0" applyFont="1" applyBorder="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14" fillId="0" borderId="0" xfId="0" applyFont="1">
      <alignment vertical="center"/>
    </xf>
    <xf numFmtId="0" fontId="15" fillId="0" borderId="0" xfId="0" applyFont="1">
      <alignment vertical="center"/>
    </xf>
    <xf numFmtId="49" fontId="2" fillId="0" borderId="6" xfId="0" applyNumberFormat="1" applyFont="1" applyBorder="1" applyAlignment="1">
      <alignment horizontal="center" vertical="center"/>
    </xf>
    <xf numFmtId="0" fontId="2" fillId="0" borderId="9" xfId="0" applyFont="1" applyBorder="1" applyAlignment="1">
      <alignment horizontal="left" vertical="center"/>
    </xf>
    <xf numFmtId="0" fontId="2" fillId="0" borderId="3" xfId="0" applyFont="1" applyBorder="1" applyAlignment="1">
      <alignment horizontal="left" vertical="center"/>
    </xf>
    <xf numFmtId="0" fontId="2" fillId="0" borderId="20" xfId="0" applyFont="1" applyBorder="1" applyAlignment="1">
      <alignment horizontal="left" vertical="center"/>
    </xf>
    <xf numFmtId="41" fontId="2" fillId="0" borderId="7" xfId="3" applyFont="1" applyFill="1" applyBorder="1" applyAlignment="1">
      <alignment horizontal="right" vertical="center" shrinkToFit="1"/>
    </xf>
    <xf numFmtId="41" fontId="2" fillId="0" borderId="8" xfId="3" applyFont="1" applyFill="1" applyBorder="1" applyAlignment="1">
      <alignment horizontal="right" vertical="center" shrinkToFit="1"/>
    </xf>
    <xf numFmtId="0" fontId="2" fillId="0" borderId="0" xfId="0" applyFont="1" applyAlignment="1">
      <alignment horizontal="center" vertical="center"/>
    </xf>
    <xf numFmtId="0" fontId="7" fillId="3" borderId="0" xfId="0" applyFont="1" applyFill="1" applyAlignment="1">
      <alignment horizontal="center" vertical="center"/>
    </xf>
    <xf numFmtId="0" fontId="7" fillId="3" borderId="4" xfId="0" applyFont="1" applyFill="1" applyBorder="1" applyAlignment="1">
      <alignment horizontal="center" vertical="center"/>
    </xf>
    <xf numFmtId="0" fontId="2" fillId="0" borderId="0" xfId="0" applyFont="1" applyAlignment="1">
      <alignment horizontal="center" vertical="center" wrapText="1"/>
    </xf>
    <xf numFmtId="41" fontId="2" fillId="0" borderId="9" xfId="3" applyFont="1" applyFill="1" applyBorder="1" applyAlignment="1">
      <alignment horizontal="right" vertical="center" shrinkToFit="1"/>
    </xf>
    <xf numFmtId="41" fontId="2" fillId="0" borderId="3" xfId="3" applyFont="1" applyFill="1" applyBorder="1" applyAlignment="1">
      <alignment horizontal="right" vertical="center" shrinkToFit="1"/>
    </xf>
    <xf numFmtId="41" fontId="2" fillId="5" borderId="9" xfId="3" applyFont="1" applyFill="1" applyBorder="1" applyAlignment="1">
      <alignment horizontal="right" vertical="center" shrinkToFit="1"/>
    </xf>
    <xf numFmtId="41" fontId="2" fillId="5" borderId="3" xfId="3" applyFont="1" applyFill="1" applyBorder="1" applyAlignment="1">
      <alignment horizontal="right" vertical="center" shrinkToFit="1"/>
    </xf>
    <xf numFmtId="41" fontId="2" fillId="5" borderId="7" xfId="3" applyFont="1" applyFill="1" applyBorder="1" applyAlignment="1">
      <alignment horizontal="right" vertical="center" shrinkToFit="1"/>
    </xf>
    <xf numFmtId="41" fontId="2" fillId="5" borderId="8" xfId="3" applyFont="1" applyFill="1" applyBorder="1" applyAlignment="1">
      <alignment horizontal="right" vertical="center" shrinkToFit="1"/>
    </xf>
    <xf numFmtId="177" fontId="2" fillId="0" borderId="30" xfId="0" applyNumberFormat="1" applyFont="1" applyBorder="1" applyAlignment="1">
      <alignment horizontal="center" vertical="center" wrapText="1"/>
    </xf>
    <xf numFmtId="177" fontId="2" fillId="0" borderId="30" xfId="0" applyNumberFormat="1" applyFont="1" applyBorder="1" applyAlignment="1">
      <alignment horizontal="center" vertical="center"/>
    </xf>
    <xf numFmtId="177" fontId="2" fillId="0" borderId="17" xfId="0" applyNumberFormat="1" applyFont="1" applyBorder="1" applyAlignment="1">
      <alignment horizontal="center" vertical="center"/>
    </xf>
    <xf numFmtId="0" fontId="2" fillId="0" borderId="31" xfId="2" applyFont="1" applyBorder="1" applyAlignment="1">
      <alignment horizontal="center" vertical="center" wrapText="1"/>
    </xf>
    <xf numFmtId="0" fontId="2" fillId="0" borderId="30" xfId="2" applyFont="1" applyBorder="1" applyAlignment="1">
      <alignment horizontal="center" vertical="center"/>
    </xf>
    <xf numFmtId="0" fontId="2" fillId="0" borderId="32" xfId="2" applyFont="1" applyBorder="1" applyAlignment="1">
      <alignment horizontal="center" vertical="center"/>
    </xf>
    <xf numFmtId="0" fontId="2" fillId="0" borderId="27" xfId="2" applyFont="1" applyBorder="1" applyAlignment="1">
      <alignment horizontal="center" vertical="center"/>
    </xf>
    <xf numFmtId="0" fontId="2" fillId="3" borderId="23"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3" borderId="22" xfId="2" applyFont="1" applyFill="1" applyBorder="1" applyAlignment="1">
      <alignment horizontal="center" vertical="center" wrapText="1"/>
    </xf>
    <xf numFmtId="0" fontId="2" fillId="3" borderId="29"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21" xfId="2" applyFont="1" applyFill="1" applyBorder="1" applyAlignment="1">
      <alignment horizontal="center" vertical="center" wrapText="1"/>
    </xf>
    <xf numFmtId="0" fontId="2" fillId="3" borderId="30" xfId="2" applyFont="1" applyFill="1" applyBorder="1" applyAlignment="1">
      <alignment horizontal="center" vertical="center"/>
    </xf>
    <xf numFmtId="0" fontId="2" fillId="3" borderId="33" xfId="2" applyFont="1" applyFill="1" applyBorder="1" applyAlignment="1">
      <alignment horizontal="center" vertical="center"/>
    </xf>
    <xf numFmtId="177" fontId="2" fillId="0" borderId="2" xfId="0" applyNumberFormat="1" applyFont="1" applyBorder="1" applyAlignment="1">
      <alignment horizontal="center" vertical="center"/>
    </xf>
    <xf numFmtId="177" fontId="2" fillId="0" borderId="9" xfId="0" applyNumberFormat="1" applyFont="1" applyBorder="1" applyAlignment="1">
      <alignment horizontal="center" vertical="center"/>
    </xf>
    <xf numFmtId="0" fontId="9" fillId="0" borderId="11" xfId="0" applyFont="1" applyBorder="1" applyAlignment="1">
      <alignment horizontal="left" vertical="center"/>
    </xf>
    <xf numFmtId="0" fontId="9" fillId="0" borderId="4" xfId="0" applyFont="1" applyBorder="1" applyAlignment="1">
      <alignment horizontal="lef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41" fontId="2" fillId="6" borderId="7" xfId="3" applyFont="1" applyFill="1" applyBorder="1" applyAlignment="1">
      <alignment horizontal="right" vertical="center" shrinkToFit="1"/>
    </xf>
    <xf numFmtId="41" fontId="2" fillId="6" borderId="8" xfId="3" applyFont="1" applyFill="1" applyBorder="1" applyAlignment="1">
      <alignment horizontal="right" vertical="center" shrinkToFit="1"/>
    </xf>
    <xf numFmtId="0" fontId="9" fillId="0" borderId="18" xfId="0" applyFont="1" applyBorder="1" applyAlignment="1">
      <alignment horizontal="left" vertical="center"/>
    </xf>
    <xf numFmtId="177" fontId="2" fillId="0" borderId="27" xfId="0" applyNumberFormat="1" applyFont="1" applyBorder="1" applyAlignment="1">
      <alignment horizontal="center" vertical="center"/>
    </xf>
    <xf numFmtId="177" fontId="2" fillId="0" borderId="24" xfId="0" applyNumberFormat="1" applyFont="1" applyBorder="1" applyAlignment="1">
      <alignment horizontal="center" vertical="center"/>
    </xf>
    <xf numFmtId="0" fontId="2" fillId="0" borderId="9" xfId="0" applyFont="1" applyBorder="1" applyAlignment="1">
      <alignment horizontal="left" vertical="center" wrapText="1"/>
    </xf>
    <xf numFmtId="0" fontId="2" fillId="0" borderId="3" xfId="0" applyFont="1" applyBorder="1" applyAlignment="1">
      <alignment horizontal="left" vertical="center" wrapText="1"/>
    </xf>
    <xf numFmtId="0" fontId="2" fillId="0" borderId="20" xfId="0" applyFont="1" applyBorder="1" applyAlignment="1">
      <alignment horizontal="left" vertical="center" wrapText="1"/>
    </xf>
    <xf numFmtId="9" fontId="2" fillId="4" borderId="3" xfId="0" applyNumberFormat="1" applyFont="1" applyFill="1" applyBorder="1" applyAlignment="1">
      <alignment horizontal="center" vertical="center" wrapText="1"/>
    </xf>
    <xf numFmtId="0" fontId="2" fillId="4" borderId="20" xfId="0" applyFont="1" applyFill="1" applyBorder="1" applyAlignment="1">
      <alignment horizontal="center" vertical="center" wrapText="1"/>
    </xf>
    <xf numFmtId="176" fontId="2" fillId="3" borderId="27" xfId="2" applyNumberFormat="1" applyFont="1" applyFill="1" applyBorder="1" applyAlignment="1">
      <alignment horizontal="center" vertical="center"/>
    </xf>
    <xf numFmtId="176" fontId="2" fillId="3" borderId="28" xfId="2" applyNumberFormat="1" applyFont="1" applyFill="1" applyBorder="1" applyAlignment="1">
      <alignment horizontal="center" vertical="center"/>
    </xf>
    <xf numFmtId="0" fontId="8" fillId="0" borderId="2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1" xfId="0" applyFont="1" applyBorder="1" applyAlignment="1">
      <alignment horizontal="center" vertical="center" wrapText="1"/>
    </xf>
    <xf numFmtId="0" fontId="9" fillId="0" borderId="5" xfId="0" applyFont="1" applyBorder="1" applyAlignment="1">
      <alignment horizontal="left" vertical="center"/>
    </xf>
    <xf numFmtId="0" fontId="9" fillId="0" borderId="15"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177" fontId="2" fillId="0" borderId="3" xfId="0" applyNumberFormat="1" applyFont="1" applyBorder="1" applyAlignment="1">
      <alignment horizontal="center" vertical="center"/>
    </xf>
    <xf numFmtId="0" fontId="2" fillId="0" borderId="10" xfId="0" applyFont="1" applyBorder="1" applyAlignment="1">
      <alignment horizontal="center" vertical="center"/>
    </xf>
    <xf numFmtId="41" fontId="2" fillId="0" borderId="15" xfId="3" applyFont="1" applyFill="1" applyBorder="1" applyAlignment="1">
      <alignment horizontal="right" vertical="center" shrinkToFit="1"/>
    </xf>
    <xf numFmtId="0" fontId="2" fillId="0" borderId="5" xfId="0" applyFont="1" applyBorder="1" applyAlignment="1">
      <alignment horizontal="center" vertical="center" wrapText="1"/>
    </xf>
    <xf numFmtId="0" fontId="2" fillId="0" borderId="22" xfId="0" applyFont="1" applyBorder="1" applyAlignment="1">
      <alignment horizontal="center" vertical="center" wrapText="1"/>
    </xf>
    <xf numFmtId="41" fontId="2" fillId="5" borderId="17" xfId="3" applyFont="1" applyFill="1" applyBorder="1" applyAlignment="1">
      <alignment vertical="center"/>
    </xf>
    <xf numFmtId="41" fontId="2" fillId="5" borderId="18" xfId="3" applyFont="1" applyFill="1" applyBorder="1" applyAlignment="1">
      <alignment vertical="center"/>
    </xf>
    <xf numFmtId="41" fontId="2" fillId="5" borderId="19" xfId="3" applyFont="1" applyFill="1" applyBorder="1" applyAlignment="1">
      <alignment vertical="center"/>
    </xf>
    <xf numFmtId="41" fontId="2" fillId="5" borderId="9" xfId="3" applyFont="1" applyFill="1" applyBorder="1" applyAlignment="1">
      <alignment vertical="center"/>
    </xf>
    <xf numFmtId="41" fontId="2" fillId="5" borderId="3" xfId="3" applyFont="1" applyFill="1" applyBorder="1" applyAlignment="1">
      <alignment vertical="center"/>
    </xf>
    <xf numFmtId="41" fontId="2" fillId="5" borderId="20" xfId="3" applyFont="1" applyFill="1" applyBorder="1" applyAlignment="1">
      <alignment vertical="center"/>
    </xf>
    <xf numFmtId="0" fontId="2" fillId="0" borderId="9" xfId="1" applyNumberFormat="1" applyFont="1" applyFill="1" applyBorder="1" applyAlignment="1">
      <alignment horizontal="center" vertical="center" shrinkToFit="1"/>
    </xf>
    <xf numFmtId="0" fontId="2" fillId="0" borderId="20" xfId="1" applyNumberFormat="1" applyFont="1" applyFill="1" applyBorder="1" applyAlignment="1">
      <alignment horizontal="center" vertical="center" shrinkToFit="1"/>
    </xf>
    <xf numFmtId="0" fontId="2" fillId="0" borderId="17" xfId="1" applyNumberFormat="1" applyFont="1" applyFill="1" applyBorder="1" applyAlignment="1">
      <alignment horizontal="center" vertical="center" shrinkToFit="1"/>
    </xf>
    <xf numFmtId="0" fontId="2" fillId="0" borderId="18" xfId="1" applyNumberFormat="1" applyFont="1" applyFill="1" applyBorder="1" applyAlignment="1">
      <alignment horizontal="center" vertical="center" shrinkToFit="1"/>
    </xf>
    <xf numFmtId="178" fontId="2" fillId="0" borderId="9" xfId="1" applyFont="1" applyFill="1" applyBorder="1">
      <alignment horizontal="right" vertical="center" shrinkToFit="1"/>
    </xf>
    <xf numFmtId="178" fontId="2" fillId="0" borderId="3" xfId="1" applyFont="1" applyFill="1" applyBorder="1">
      <alignment horizontal="right" vertical="center" shrinkToFit="1"/>
    </xf>
    <xf numFmtId="0" fontId="2" fillId="0" borderId="23" xfId="0" applyFont="1" applyBorder="1" applyAlignment="1">
      <alignment horizontal="left" vertical="center"/>
    </xf>
    <xf numFmtId="0" fontId="2" fillId="0" borderId="5" xfId="0" applyFont="1" applyBorder="1" applyAlignment="1">
      <alignment horizontal="left" vertical="center"/>
    </xf>
    <xf numFmtId="0" fontId="2" fillId="0" borderId="22"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9" xfId="1" applyNumberFormat="1" applyFont="1" applyFill="1" applyBorder="1" applyAlignment="1">
      <alignment horizontal="center" vertical="center" shrinkToFit="1"/>
    </xf>
    <xf numFmtId="41" fontId="2" fillId="0" borderId="9" xfId="3" applyFont="1" applyFill="1" applyBorder="1" applyAlignment="1">
      <alignment horizontal="center" vertical="center" shrinkToFit="1"/>
    </xf>
    <xf numFmtId="41" fontId="2" fillId="0" borderId="3" xfId="3" applyFont="1" applyFill="1" applyBorder="1" applyAlignment="1">
      <alignment horizontal="center" vertical="center" shrinkToFit="1"/>
    </xf>
    <xf numFmtId="41" fontId="2" fillId="0" borderId="20" xfId="3" applyFont="1" applyFill="1" applyBorder="1" applyAlignment="1">
      <alignment horizontal="center" vertical="center" shrinkToFit="1"/>
    </xf>
    <xf numFmtId="179" fontId="2" fillId="3" borderId="0" xfId="0" applyNumberFormat="1" applyFont="1" applyFill="1" applyAlignment="1">
      <alignment horizontal="center" vertical="center"/>
    </xf>
    <xf numFmtId="0" fontId="2" fillId="0" borderId="4" xfId="0" applyFont="1" applyBorder="1" applyAlignment="1">
      <alignment horizontal="left" vertical="center" wrapText="1"/>
    </xf>
    <xf numFmtId="0" fontId="2" fillId="0" borderId="21" xfId="0" applyFont="1" applyBorder="1" applyAlignment="1">
      <alignment horizontal="left" vertical="center" wrapText="1"/>
    </xf>
    <xf numFmtId="0" fontId="3" fillId="0" borderId="3" xfId="0" applyFont="1" applyBorder="1" applyAlignment="1">
      <alignment horizontal="left" vertical="center" wrapText="1"/>
    </xf>
    <xf numFmtId="0" fontId="3" fillId="0" borderId="20" xfId="0" applyFont="1" applyBorder="1" applyAlignment="1">
      <alignment horizontal="left" vertical="center" wrapText="1"/>
    </xf>
    <xf numFmtId="180" fontId="14" fillId="5" borderId="34" xfId="0" applyNumberFormat="1" applyFont="1" applyFill="1" applyBorder="1" applyAlignment="1">
      <alignment horizontal="righ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9" fillId="0" borderId="22" xfId="0" applyFont="1" applyBorder="1" applyAlignment="1">
      <alignment horizontal="left" vertical="center"/>
    </xf>
    <xf numFmtId="41" fontId="2" fillId="0" borderId="9" xfId="3" applyFont="1" applyBorder="1" applyAlignment="1">
      <alignment horizontal="center" vertical="center"/>
    </xf>
    <xf numFmtId="41" fontId="2" fillId="0" borderId="3" xfId="3" applyFont="1" applyBorder="1" applyAlignment="1">
      <alignment horizontal="center" vertical="center"/>
    </xf>
    <xf numFmtId="41" fontId="2" fillId="0" borderId="24" xfId="3" applyFont="1" applyBorder="1" applyAlignment="1">
      <alignment horizontal="center" vertical="center"/>
    </xf>
    <xf numFmtId="41" fontId="2" fillId="0" borderId="25" xfId="3" applyFont="1" applyBorder="1" applyAlignment="1">
      <alignment horizontal="center" vertical="center"/>
    </xf>
    <xf numFmtId="0" fontId="17" fillId="0" borderId="13" xfId="0" applyFont="1" applyBorder="1" applyAlignment="1">
      <alignment horizontal="left" vertical="center" wrapText="1"/>
    </xf>
    <xf numFmtId="0" fontId="17" fillId="0" borderId="0" xfId="0" applyFont="1" applyAlignment="1">
      <alignment horizontal="left" vertical="center" wrapText="1"/>
    </xf>
    <xf numFmtId="0" fontId="17" fillId="0" borderId="14" xfId="0" applyFont="1" applyBorder="1" applyAlignment="1">
      <alignment horizontal="left" vertical="center" wrapText="1"/>
    </xf>
    <xf numFmtId="0" fontId="17" fillId="0" borderId="29" xfId="0" applyFont="1" applyBorder="1" applyAlignment="1">
      <alignment horizontal="left" vertical="center" wrapText="1"/>
    </xf>
    <xf numFmtId="0" fontId="17" fillId="0" borderId="4" xfId="0" applyFont="1" applyBorder="1" applyAlignment="1">
      <alignment horizontal="left" vertical="center" wrapText="1"/>
    </xf>
    <xf numFmtId="0" fontId="17" fillId="0" borderId="21" xfId="0" applyFont="1" applyBorder="1" applyAlignment="1">
      <alignment horizontal="left" vertical="center" wrapText="1"/>
    </xf>
    <xf numFmtId="0" fontId="2" fillId="0" borderId="29" xfId="0" applyFont="1" applyBorder="1" applyAlignment="1">
      <alignment horizontal="center" vertical="center"/>
    </xf>
    <xf numFmtId="0" fontId="2" fillId="0" borderId="4" xfId="0" applyFont="1" applyBorder="1" applyAlignment="1">
      <alignment horizontal="center" vertical="center"/>
    </xf>
    <xf numFmtId="41" fontId="2" fillId="5" borderId="24" xfId="3" applyFont="1" applyFill="1" applyBorder="1" applyAlignment="1">
      <alignment horizontal="center" vertical="center" shrinkToFit="1"/>
    </xf>
    <xf numFmtId="41" fontId="2" fillId="5" borderId="25" xfId="3" applyFont="1" applyFill="1" applyBorder="1" applyAlignment="1">
      <alignment horizontal="center" vertical="center" shrinkToFit="1"/>
    </xf>
    <xf numFmtId="41" fontId="2" fillId="5" borderId="26" xfId="3" applyFont="1" applyFill="1" applyBorder="1" applyAlignment="1">
      <alignment horizontal="center" vertical="center" shrinkToFit="1"/>
    </xf>
    <xf numFmtId="0" fontId="2" fillId="0" borderId="4" xfId="0" applyFont="1" applyBorder="1" applyAlignment="1">
      <alignment horizontal="center" vertical="center" wrapText="1"/>
    </xf>
    <xf numFmtId="0" fontId="2" fillId="0" borderId="21" xfId="0" applyFont="1" applyBorder="1" applyAlignment="1">
      <alignment horizontal="center" vertical="center" wrapText="1"/>
    </xf>
  </cellXfs>
  <cellStyles count="4">
    <cellStyle name="금액" xfId="1"/>
    <cellStyle name="쉼표 [0]" xfId="3" builtinId="6"/>
    <cellStyle name="테두리(실선)" xfId="2"/>
    <cellStyle name="표준" xfId="0" builtinId="0"/>
  </cellStyles>
  <dxfs count="0"/>
  <tableStyles count="0" defaultTableStyle="TableStyleMedium9" defaultPivotStyle="PivotStyleLight16"/>
  <colors>
    <mruColors>
      <color rgb="FF99FF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file:///X:\%5b600%5d%20&#53469;&#49828;&#45367;&#54016;\800%20&#44228;&#49328;&#54532;&#47196;&#44536;&#47016;&#49328;&#52636;&#47932;\&#48277;&#51064;&#49464;&#51068;&#49324;&#52380;&#47532;\&#51068;&#49324;&#52380;&#47532;2018B01\&#49436;&#49885;\(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76201</xdr:colOff>
      <xdr:row>0</xdr:row>
      <xdr:rowOff>85725</xdr:rowOff>
    </xdr:from>
    <xdr:to>
      <xdr:col>3</xdr:col>
      <xdr:colOff>66676</xdr:colOff>
      <xdr:row>0</xdr:row>
      <xdr:rowOff>333375</xdr:rowOff>
    </xdr:to>
    <xdr:sp macro="" textlink="">
      <xdr:nvSpPr>
        <xdr:cNvPr id="1025" name="AutoShape 1">
          <a:hlinkClick xmlns:r="http://schemas.openxmlformats.org/officeDocument/2006/relationships" r:id="rId1"/>
          <a:extLst>
            <a:ext uri="{FF2B5EF4-FFF2-40B4-BE49-F238E27FC236}">
              <a16:creationId xmlns:a16="http://schemas.microsoft.com/office/drawing/2014/main" id="{00000000-0008-0000-0000-000001040000}"/>
            </a:ext>
          </a:extLst>
        </xdr:cNvPr>
        <xdr:cNvSpPr>
          <a:spLocks noChangeArrowheads="1"/>
        </xdr:cNvSpPr>
      </xdr:nvSpPr>
      <xdr:spPr bwMode="auto">
        <a:xfrm>
          <a:off x="219076" y="85725"/>
          <a:ext cx="628650" cy="2476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조세통람</v>
          </cell>
        </row>
        <row r="9">
          <cell r="F9">
            <v>2038111111</v>
          </cell>
        </row>
        <row r="10">
          <cell r="F10" t="str">
            <v>김철수</v>
          </cell>
        </row>
        <row r="15">
          <cell r="F15">
            <v>44927</v>
          </cell>
        </row>
        <row r="16">
          <cell r="F16">
            <v>45291</v>
          </cell>
        </row>
        <row r="18">
          <cell r="F18">
            <v>45382</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Y80"/>
  <sheetViews>
    <sheetView showGridLines="0" showZeros="0" tabSelected="1" zoomScaleNormal="100" workbookViewId="0">
      <selection activeCell="L3" sqref="L3"/>
    </sheetView>
  </sheetViews>
  <sheetFormatPr defaultColWidth="9" defaultRowHeight="16.5" customHeight="1"/>
  <cols>
    <col min="1" max="1" width="1.875" style="13" customWidth="1"/>
    <col min="2" max="2" width="4.5" style="13" customWidth="1"/>
    <col min="3" max="3" width="3.875" style="13" customWidth="1"/>
    <col min="4" max="4" width="3.5" style="13" customWidth="1"/>
    <col min="5" max="5" width="4.375" style="13" customWidth="1"/>
    <col min="6" max="10" width="3.5" style="13" customWidth="1"/>
    <col min="11" max="11" width="5.375" style="13" customWidth="1"/>
    <col min="12" max="12" width="5.125" style="13" customWidth="1"/>
    <col min="13" max="13" width="3.5" style="13" customWidth="1"/>
    <col min="14" max="14" width="4.75" style="13" customWidth="1"/>
    <col min="15" max="25" width="3.5" style="13" customWidth="1"/>
    <col min="26" max="16384" width="9" style="13"/>
  </cols>
  <sheetData>
    <row r="1" spans="2:25" ht="28.5" customHeight="1"/>
    <row r="2" spans="2:25" ht="5.25" customHeight="1"/>
    <row r="3" spans="2:25" ht="16.5" customHeight="1">
      <c r="B3" s="1" t="s">
        <v>51</v>
      </c>
      <c r="Y3" s="2" t="s">
        <v>0</v>
      </c>
    </row>
    <row r="4" spans="2:25" s="14" customFormat="1" ht="21" customHeight="1">
      <c r="B4" s="34" t="s">
        <v>1</v>
      </c>
      <c r="C4" s="35"/>
      <c r="D4" s="38" t="str">
        <f>TEXT([1]기본정보!$F$15,"yyyy.mm.dd.")&amp;" ~ "&amp;TEXT([1]기본정보!$F$16,"yyyy.mm.dd.")</f>
        <v>2023.01.01. ~ 2023.12.31.</v>
      </c>
      <c r="E4" s="39"/>
      <c r="F4" s="39"/>
      <c r="G4" s="40"/>
      <c r="H4" s="82" t="s">
        <v>35</v>
      </c>
      <c r="I4" s="83"/>
      <c r="J4" s="83"/>
      <c r="K4" s="83"/>
      <c r="L4" s="83"/>
      <c r="M4" s="83"/>
      <c r="N4" s="83"/>
      <c r="O4" s="83"/>
      <c r="P4" s="84"/>
      <c r="Q4" s="35" t="s">
        <v>2</v>
      </c>
      <c r="R4" s="35"/>
      <c r="S4" s="35"/>
      <c r="T4" s="35"/>
      <c r="U4" s="44" t="str">
        <f>[1]기본정보!$F$6</f>
        <v>조세통람</v>
      </c>
      <c r="V4" s="44"/>
      <c r="W4" s="44"/>
      <c r="X4" s="44"/>
      <c r="Y4" s="45"/>
    </row>
    <row r="5" spans="2:25" s="14" customFormat="1" ht="21" customHeight="1">
      <c r="B5" s="36"/>
      <c r="C5" s="37"/>
      <c r="D5" s="41"/>
      <c r="E5" s="42"/>
      <c r="F5" s="42"/>
      <c r="G5" s="43"/>
      <c r="H5" s="85"/>
      <c r="I5" s="86"/>
      <c r="J5" s="86"/>
      <c r="K5" s="86"/>
      <c r="L5" s="86"/>
      <c r="M5" s="86"/>
      <c r="N5" s="86"/>
      <c r="O5" s="86"/>
      <c r="P5" s="87"/>
      <c r="Q5" s="37" t="s">
        <v>3</v>
      </c>
      <c r="R5" s="37"/>
      <c r="S5" s="37"/>
      <c r="T5" s="37"/>
      <c r="U5" s="80">
        <f>[1]기본정보!$F$9</f>
        <v>2038111111</v>
      </c>
      <c r="V5" s="80"/>
      <c r="W5" s="80"/>
      <c r="X5" s="80"/>
      <c r="Y5" s="81"/>
    </row>
    <row r="6" spans="2:25" ht="3.75" customHeight="1">
      <c r="B6" s="1"/>
      <c r="Y6" s="2"/>
    </row>
    <row r="7" spans="2:25" s="14" customFormat="1" ht="15" customHeight="1">
      <c r="B7" s="88" t="s">
        <v>4</v>
      </c>
      <c r="C7" s="88"/>
      <c r="D7" s="88"/>
      <c r="E7" s="88"/>
      <c r="F7" s="88"/>
      <c r="G7" s="88"/>
      <c r="H7" s="88"/>
      <c r="I7" s="90" t="s">
        <v>49</v>
      </c>
      <c r="J7" s="91"/>
      <c r="K7" s="91"/>
      <c r="L7" s="91"/>
      <c r="M7" s="91"/>
      <c r="N7" s="91"/>
      <c r="O7" s="91"/>
      <c r="P7" s="91"/>
      <c r="Q7" s="91"/>
      <c r="R7" s="91"/>
      <c r="S7" s="91"/>
      <c r="T7" s="92"/>
      <c r="U7" s="31" t="s">
        <v>48</v>
      </c>
      <c r="V7" s="32"/>
      <c r="W7" s="32"/>
      <c r="X7" s="32"/>
      <c r="Y7" s="33"/>
    </row>
    <row r="8" spans="2:25" s="14" customFormat="1" ht="15" customHeight="1">
      <c r="B8" s="89"/>
      <c r="C8" s="89"/>
      <c r="D8" s="89"/>
      <c r="E8" s="89"/>
      <c r="F8" s="89"/>
      <c r="G8" s="89"/>
      <c r="H8" s="89"/>
      <c r="I8" s="16" t="s">
        <v>6</v>
      </c>
      <c r="J8" s="17"/>
      <c r="K8" s="17"/>
      <c r="L8" s="17"/>
      <c r="M8" s="17"/>
      <c r="N8" s="17"/>
      <c r="O8" s="17"/>
      <c r="P8" s="17"/>
      <c r="Q8" s="17"/>
      <c r="R8" s="17"/>
      <c r="S8" s="17"/>
      <c r="T8" s="18"/>
      <c r="U8" s="47" t="s">
        <v>48</v>
      </c>
      <c r="V8" s="93"/>
      <c r="W8" s="93"/>
      <c r="X8" s="93"/>
      <c r="Y8" s="93"/>
    </row>
    <row r="9" spans="2:25" s="14" customFormat="1" ht="15" customHeight="1">
      <c r="B9" s="48" t="s">
        <v>5</v>
      </c>
      <c r="C9" s="48"/>
      <c r="D9" s="48"/>
      <c r="E9" s="48"/>
      <c r="F9" s="48"/>
      <c r="G9" s="48"/>
      <c r="H9" s="48"/>
      <c r="I9" s="16" t="s">
        <v>7</v>
      </c>
      <c r="J9" s="17"/>
      <c r="K9" s="17"/>
      <c r="L9" s="17"/>
      <c r="M9" s="17"/>
      <c r="N9" s="17"/>
      <c r="O9" s="17"/>
      <c r="P9" s="17"/>
      <c r="Q9" s="17"/>
      <c r="R9" s="17"/>
      <c r="S9" s="17"/>
      <c r="T9" s="18"/>
      <c r="U9" s="46" t="s">
        <v>9</v>
      </c>
      <c r="V9" s="46"/>
      <c r="W9" s="46"/>
      <c r="X9" s="46"/>
      <c r="Y9" s="47"/>
    </row>
    <row r="10" spans="2:25" s="14" customFormat="1" ht="15" customHeight="1">
      <c r="B10" s="49"/>
      <c r="C10" s="49"/>
      <c r="D10" s="49"/>
      <c r="E10" s="49"/>
      <c r="F10" s="49"/>
      <c r="G10" s="49"/>
      <c r="H10" s="49"/>
      <c r="I10" s="65" t="s">
        <v>8</v>
      </c>
      <c r="J10" s="66"/>
      <c r="K10" s="66"/>
      <c r="L10" s="66"/>
      <c r="M10" s="66"/>
      <c r="N10" s="66"/>
      <c r="O10" s="66"/>
      <c r="P10" s="66"/>
      <c r="Q10" s="66"/>
      <c r="R10" s="66"/>
      <c r="S10" s="66"/>
      <c r="T10" s="67"/>
      <c r="U10" s="73" t="s">
        <v>9</v>
      </c>
      <c r="V10" s="73"/>
      <c r="W10" s="73"/>
      <c r="X10" s="73"/>
      <c r="Y10" s="74"/>
    </row>
    <row r="11" spans="2:25" s="14" customFormat="1" ht="4.5" customHeight="1">
      <c r="B11" s="7"/>
      <c r="C11" s="7"/>
      <c r="D11" s="7"/>
      <c r="E11" s="7"/>
      <c r="F11" s="7"/>
      <c r="G11" s="7"/>
      <c r="H11" s="7"/>
      <c r="I11" s="5"/>
      <c r="J11" s="5"/>
      <c r="K11" s="5"/>
      <c r="L11" s="5"/>
      <c r="M11" s="5"/>
      <c r="N11" s="5"/>
      <c r="O11" s="5"/>
      <c r="P11" s="5"/>
      <c r="Q11" s="5"/>
      <c r="R11" s="5"/>
      <c r="S11" s="5"/>
      <c r="T11" s="5"/>
      <c r="U11" s="8"/>
      <c r="V11" s="8"/>
      <c r="W11" s="8"/>
      <c r="X11" s="8"/>
      <c r="Y11" s="8"/>
    </row>
    <row r="12" spans="2:25" s="14" customFormat="1" ht="18.75" customHeight="1">
      <c r="B12" s="72" t="s">
        <v>10</v>
      </c>
      <c r="C12" s="72"/>
      <c r="D12" s="72"/>
      <c r="E12" s="72"/>
      <c r="F12" s="72"/>
      <c r="G12" s="72"/>
      <c r="H12" s="72"/>
      <c r="I12" s="72"/>
      <c r="J12" s="72"/>
      <c r="K12" s="72"/>
      <c r="L12" s="72"/>
      <c r="M12" s="72"/>
      <c r="N12" s="72"/>
      <c r="O12" s="72"/>
      <c r="P12" s="72"/>
      <c r="Q12" s="72"/>
      <c r="R12" s="72"/>
      <c r="S12" s="72"/>
      <c r="T12" s="72"/>
      <c r="U12" s="72"/>
      <c r="V12" s="72"/>
      <c r="W12" s="72"/>
      <c r="X12" s="72"/>
      <c r="Y12" s="72"/>
    </row>
    <row r="13" spans="2:25" s="14" customFormat="1" ht="15" customHeight="1">
      <c r="B13" s="68" t="s">
        <v>50</v>
      </c>
      <c r="C13" s="69"/>
      <c r="D13" s="16" t="s">
        <v>11</v>
      </c>
      <c r="E13" s="17"/>
      <c r="F13" s="17"/>
      <c r="G13" s="17"/>
      <c r="H13" s="17"/>
      <c r="I13" s="17"/>
      <c r="J13" s="17"/>
      <c r="K13" s="17"/>
      <c r="L13" s="17"/>
      <c r="M13" s="17"/>
      <c r="N13" s="17"/>
      <c r="O13" s="17"/>
      <c r="P13" s="17"/>
      <c r="Q13" s="3"/>
      <c r="R13" s="3"/>
      <c r="S13" s="3"/>
      <c r="T13" s="3"/>
      <c r="U13" s="19"/>
      <c r="V13" s="19"/>
      <c r="W13" s="19"/>
      <c r="X13" s="19"/>
      <c r="Y13" s="20"/>
    </row>
    <row r="14" spans="2:25" s="14" customFormat="1" ht="15" customHeight="1">
      <c r="B14" s="24"/>
      <c r="C14" s="59"/>
      <c r="D14" s="94" t="s">
        <v>12</v>
      </c>
      <c r="E14" s="51"/>
      <c r="F14" s="51"/>
      <c r="G14" s="51"/>
      <c r="H14" s="52"/>
      <c r="I14" s="16" t="s">
        <v>14</v>
      </c>
      <c r="J14" s="17"/>
      <c r="K14" s="17"/>
      <c r="L14" s="17"/>
      <c r="M14" s="17"/>
      <c r="N14" s="17"/>
      <c r="O14" s="17"/>
      <c r="P14" s="17"/>
      <c r="Q14" s="17"/>
      <c r="R14" s="17"/>
      <c r="S14" s="17"/>
      <c r="T14" s="18"/>
      <c r="U14" s="19"/>
      <c r="V14" s="19"/>
      <c r="W14" s="19"/>
      <c r="X14" s="19"/>
      <c r="Y14" s="20"/>
    </row>
    <row r="15" spans="2:25" s="14" customFormat="1" ht="15" customHeight="1">
      <c r="B15" s="24"/>
      <c r="C15" s="59"/>
      <c r="D15" s="53"/>
      <c r="E15" s="21"/>
      <c r="F15" s="21"/>
      <c r="G15" s="21"/>
      <c r="H15" s="54"/>
      <c r="I15" s="16" t="s">
        <v>15</v>
      </c>
      <c r="J15" s="17"/>
      <c r="K15" s="17"/>
      <c r="L15" s="17"/>
      <c r="M15" s="17"/>
      <c r="N15" s="17"/>
      <c r="O15" s="17"/>
      <c r="P15" s="17"/>
      <c r="Q15" s="17"/>
      <c r="R15" s="17"/>
      <c r="S15" s="17"/>
      <c r="T15" s="18"/>
      <c r="U15" s="19"/>
      <c r="V15" s="19"/>
      <c r="W15" s="19"/>
      <c r="X15" s="19"/>
      <c r="Y15" s="20"/>
    </row>
    <row r="16" spans="2:25" s="14" customFormat="1" ht="15" customHeight="1">
      <c r="B16" s="24"/>
      <c r="C16" s="59"/>
      <c r="D16" s="53"/>
      <c r="E16" s="21"/>
      <c r="F16" s="21"/>
      <c r="G16" s="21"/>
      <c r="H16" s="54"/>
      <c r="I16" s="16" t="s">
        <v>16</v>
      </c>
      <c r="J16" s="17"/>
      <c r="K16" s="17"/>
      <c r="L16" s="17"/>
      <c r="M16" s="17"/>
      <c r="N16" s="17"/>
      <c r="O16" s="17"/>
      <c r="P16" s="17"/>
      <c r="Q16" s="17"/>
      <c r="R16" s="17"/>
      <c r="S16" s="17"/>
      <c r="T16" s="18"/>
      <c r="U16" s="19"/>
      <c r="V16" s="19"/>
      <c r="W16" s="19"/>
      <c r="X16" s="19"/>
      <c r="Y16" s="20"/>
    </row>
    <row r="17" spans="2:25" s="14" customFormat="1" ht="15" customHeight="1">
      <c r="B17" s="24"/>
      <c r="C17" s="59"/>
      <c r="D17" s="53"/>
      <c r="E17" s="21"/>
      <c r="F17" s="21"/>
      <c r="G17" s="21"/>
      <c r="H17" s="54"/>
      <c r="I17" s="16" t="s">
        <v>17</v>
      </c>
      <c r="J17" s="17"/>
      <c r="K17" s="17"/>
      <c r="L17" s="17"/>
      <c r="M17" s="17"/>
      <c r="N17" s="17"/>
      <c r="O17" s="17"/>
      <c r="P17" s="17"/>
      <c r="Q17" s="17"/>
      <c r="R17" s="17"/>
      <c r="S17" s="17"/>
      <c r="T17" s="18"/>
      <c r="U17" s="19"/>
      <c r="V17" s="19"/>
      <c r="W17" s="19"/>
      <c r="X17" s="19"/>
      <c r="Y17" s="20"/>
    </row>
    <row r="18" spans="2:25" s="14" customFormat="1" ht="15" customHeight="1">
      <c r="B18" s="24"/>
      <c r="C18" s="59"/>
      <c r="D18" s="55"/>
      <c r="E18" s="56"/>
      <c r="F18" s="56"/>
      <c r="G18" s="56"/>
      <c r="H18" s="57"/>
      <c r="I18" s="16" t="s">
        <v>18</v>
      </c>
      <c r="J18" s="17"/>
      <c r="K18" s="17"/>
      <c r="L18" s="17"/>
      <c r="M18" s="17"/>
      <c r="N18" s="17"/>
      <c r="O18" s="17"/>
      <c r="P18" s="17"/>
      <c r="Q18" s="17"/>
      <c r="R18" s="17"/>
      <c r="S18" s="17"/>
      <c r="T18" s="18"/>
      <c r="U18" s="70">
        <f>SUM(U14:Y17)</f>
        <v>0</v>
      </c>
      <c r="V18" s="70"/>
      <c r="W18" s="70"/>
      <c r="X18" s="70"/>
      <c r="Y18" s="71"/>
    </row>
    <row r="19" spans="2:25" s="14" customFormat="1" ht="15" customHeight="1">
      <c r="B19" s="24"/>
      <c r="C19" s="59"/>
      <c r="D19" s="53" t="s">
        <v>13</v>
      </c>
      <c r="E19" s="21"/>
      <c r="F19" s="21"/>
      <c r="G19" s="21"/>
      <c r="H19" s="54"/>
      <c r="I19" s="16" t="s">
        <v>19</v>
      </c>
      <c r="J19" s="17"/>
      <c r="K19" s="17"/>
      <c r="L19" s="17"/>
      <c r="M19" s="17"/>
      <c r="N19" s="17"/>
      <c r="O19" s="17"/>
      <c r="P19" s="17"/>
      <c r="Q19" s="17"/>
      <c r="R19" s="17"/>
      <c r="S19" s="17"/>
      <c r="T19" s="18"/>
      <c r="U19" s="19"/>
      <c r="V19" s="19"/>
      <c r="W19" s="19"/>
      <c r="X19" s="19"/>
      <c r="Y19" s="20"/>
    </row>
    <row r="20" spans="2:25" s="14" customFormat="1" ht="15" customHeight="1">
      <c r="B20" s="24"/>
      <c r="C20" s="59"/>
      <c r="D20" s="53"/>
      <c r="E20" s="21"/>
      <c r="F20" s="21"/>
      <c r="G20" s="21"/>
      <c r="H20" s="54"/>
      <c r="I20" s="16" t="s">
        <v>20</v>
      </c>
      <c r="J20" s="17"/>
      <c r="K20" s="17"/>
      <c r="L20" s="17"/>
      <c r="M20" s="17"/>
      <c r="N20" s="17"/>
      <c r="O20" s="17"/>
      <c r="P20" s="17"/>
      <c r="Q20" s="17"/>
      <c r="R20" s="17"/>
      <c r="S20" s="17"/>
      <c r="T20" s="18"/>
      <c r="U20" s="19"/>
      <c r="V20" s="19"/>
      <c r="W20" s="19"/>
      <c r="X20" s="19"/>
      <c r="Y20" s="20"/>
    </row>
    <row r="21" spans="2:25" s="14" customFormat="1" ht="15" customHeight="1">
      <c r="B21" s="24"/>
      <c r="C21" s="59"/>
      <c r="D21" s="53"/>
      <c r="E21" s="21"/>
      <c r="F21" s="21"/>
      <c r="G21" s="21"/>
      <c r="H21" s="54"/>
      <c r="I21" s="16" t="s">
        <v>21</v>
      </c>
      <c r="J21" s="17"/>
      <c r="K21" s="17"/>
      <c r="L21" s="17"/>
      <c r="M21" s="17"/>
      <c r="N21" s="17"/>
      <c r="O21" s="17"/>
      <c r="P21" s="17"/>
      <c r="Q21" s="17"/>
      <c r="R21" s="17"/>
      <c r="S21" s="17"/>
      <c r="T21" s="18"/>
      <c r="U21" s="19"/>
      <c r="V21" s="19"/>
      <c r="W21" s="19"/>
      <c r="X21" s="19"/>
      <c r="Y21" s="20"/>
    </row>
    <row r="22" spans="2:25" s="14" customFormat="1" ht="15" customHeight="1">
      <c r="B22" s="24"/>
      <c r="C22" s="59"/>
      <c r="D22" s="53"/>
      <c r="E22" s="21"/>
      <c r="F22" s="21"/>
      <c r="G22" s="21"/>
      <c r="H22" s="54"/>
      <c r="I22" s="16" t="s">
        <v>22</v>
      </c>
      <c r="J22" s="17"/>
      <c r="K22" s="17"/>
      <c r="L22" s="17"/>
      <c r="M22" s="17"/>
      <c r="N22" s="17"/>
      <c r="O22" s="17"/>
      <c r="P22" s="17"/>
      <c r="Q22" s="17"/>
      <c r="R22" s="17"/>
      <c r="S22" s="17"/>
      <c r="T22" s="18"/>
      <c r="U22" s="19"/>
      <c r="V22" s="19"/>
      <c r="W22" s="19"/>
      <c r="X22" s="19"/>
      <c r="Y22" s="20"/>
    </row>
    <row r="23" spans="2:25" s="14" customFormat="1" ht="15" customHeight="1">
      <c r="B23" s="24"/>
      <c r="C23" s="59"/>
      <c r="D23" s="53"/>
      <c r="E23" s="21"/>
      <c r="F23" s="21"/>
      <c r="G23" s="21"/>
      <c r="H23" s="54"/>
      <c r="I23" s="16" t="s">
        <v>36</v>
      </c>
      <c r="J23" s="17"/>
      <c r="K23" s="17"/>
      <c r="L23" s="17"/>
      <c r="M23" s="17"/>
      <c r="N23" s="17"/>
      <c r="O23" s="17"/>
      <c r="P23" s="17"/>
      <c r="Q23" s="17"/>
      <c r="R23" s="17"/>
      <c r="S23" s="17"/>
      <c r="T23" s="18"/>
      <c r="U23" s="19"/>
      <c r="V23" s="19"/>
      <c r="W23" s="19"/>
      <c r="X23" s="19"/>
      <c r="Y23" s="20"/>
    </row>
    <row r="24" spans="2:25" s="14" customFormat="1" ht="15" customHeight="1">
      <c r="B24" s="24"/>
      <c r="C24" s="59"/>
      <c r="D24" s="53"/>
      <c r="E24" s="21"/>
      <c r="F24" s="21"/>
      <c r="G24" s="21"/>
      <c r="H24" s="54"/>
      <c r="I24" s="16" t="s">
        <v>63</v>
      </c>
      <c r="J24" s="17"/>
      <c r="K24" s="17"/>
      <c r="L24" s="17"/>
      <c r="M24" s="17"/>
      <c r="N24" s="17"/>
      <c r="O24" s="17"/>
      <c r="P24" s="17"/>
      <c r="Q24" s="17"/>
      <c r="R24" s="17"/>
      <c r="S24" s="17"/>
      <c r="T24" s="18"/>
      <c r="U24" s="19"/>
      <c r="V24" s="19"/>
      <c r="W24" s="19"/>
      <c r="X24" s="19"/>
      <c r="Y24" s="20"/>
    </row>
    <row r="25" spans="2:25" s="14" customFormat="1" ht="15" customHeight="1">
      <c r="B25" s="24"/>
      <c r="C25" s="59"/>
      <c r="D25" s="53"/>
      <c r="E25" s="21"/>
      <c r="F25" s="21"/>
      <c r="G25" s="21"/>
      <c r="H25" s="54"/>
      <c r="I25" s="16" t="s">
        <v>64</v>
      </c>
      <c r="J25" s="17"/>
      <c r="K25" s="17"/>
      <c r="L25" s="17"/>
      <c r="M25" s="17"/>
      <c r="N25" s="17"/>
      <c r="O25" s="17"/>
      <c r="P25" s="17"/>
      <c r="Q25" s="17"/>
      <c r="R25" s="17"/>
      <c r="S25" s="17"/>
      <c r="T25" s="18"/>
      <c r="U25" s="19"/>
      <c r="V25" s="19"/>
      <c r="W25" s="19"/>
      <c r="X25" s="19"/>
      <c r="Y25" s="20"/>
    </row>
    <row r="26" spans="2:25" s="14" customFormat="1" ht="15" customHeight="1">
      <c r="B26" s="24"/>
      <c r="C26" s="59"/>
      <c r="D26" s="53"/>
      <c r="E26" s="21"/>
      <c r="F26" s="21"/>
      <c r="G26" s="21"/>
      <c r="H26" s="54"/>
      <c r="I26" s="16" t="s">
        <v>65</v>
      </c>
      <c r="J26" s="17"/>
      <c r="K26" s="17"/>
      <c r="L26" s="17"/>
      <c r="M26" s="17"/>
      <c r="N26" s="17"/>
      <c r="O26" s="17"/>
      <c r="P26" s="17"/>
      <c r="Q26" s="17"/>
      <c r="R26" s="17"/>
      <c r="S26" s="17"/>
      <c r="T26" s="18"/>
      <c r="U26" s="19"/>
      <c r="V26" s="19"/>
      <c r="W26" s="19"/>
      <c r="X26" s="19"/>
      <c r="Y26" s="20"/>
    </row>
    <row r="27" spans="2:25" s="14" customFormat="1" ht="15" customHeight="1">
      <c r="B27" s="24"/>
      <c r="C27" s="59"/>
      <c r="D27" s="53"/>
      <c r="E27" s="21"/>
      <c r="F27" s="21"/>
      <c r="G27" s="21"/>
      <c r="H27" s="54"/>
      <c r="I27" s="16" t="s">
        <v>66</v>
      </c>
      <c r="J27" s="17"/>
      <c r="K27" s="17"/>
      <c r="L27" s="17"/>
      <c r="M27" s="17"/>
      <c r="N27" s="17"/>
      <c r="O27" s="17"/>
      <c r="P27" s="17"/>
      <c r="Q27" s="17"/>
      <c r="R27" s="17"/>
      <c r="S27" s="17"/>
      <c r="T27" s="18"/>
      <c r="U27" s="19"/>
      <c r="V27" s="19"/>
      <c r="W27" s="19"/>
      <c r="X27" s="19"/>
      <c r="Y27" s="20"/>
    </row>
    <row r="28" spans="2:25" s="14" customFormat="1" ht="15" customHeight="1">
      <c r="B28" s="24"/>
      <c r="C28" s="59"/>
      <c r="D28" s="55"/>
      <c r="E28" s="56"/>
      <c r="F28" s="56"/>
      <c r="G28" s="56"/>
      <c r="H28" s="57"/>
      <c r="I28" s="16" t="s">
        <v>87</v>
      </c>
      <c r="J28" s="17"/>
      <c r="K28" s="17"/>
      <c r="L28" s="17"/>
      <c r="M28" s="17"/>
      <c r="N28" s="17"/>
      <c r="O28" s="17"/>
      <c r="P28" s="17"/>
      <c r="Q28" s="17"/>
      <c r="R28" s="17"/>
      <c r="S28" s="17"/>
      <c r="T28" s="18"/>
      <c r="U28" s="29">
        <f>SUM(U19:Y27)</f>
        <v>0</v>
      </c>
      <c r="V28" s="29"/>
      <c r="W28" s="29"/>
      <c r="X28" s="29"/>
      <c r="Y28" s="30"/>
    </row>
    <row r="29" spans="2:25" s="14" customFormat="1" ht="15" customHeight="1">
      <c r="B29" s="24"/>
      <c r="C29" s="59"/>
      <c r="D29" s="75" t="s">
        <v>88</v>
      </c>
      <c r="E29" s="76"/>
      <c r="F29" s="76"/>
      <c r="G29" s="76"/>
      <c r="H29" s="76"/>
      <c r="I29" s="76"/>
      <c r="J29" s="76"/>
      <c r="K29" s="76"/>
      <c r="L29" s="76"/>
      <c r="M29" s="76"/>
      <c r="N29" s="76"/>
      <c r="O29" s="76"/>
      <c r="P29" s="76"/>
      <c r="Q29" s="76"/>
      <c r="R29" s="76"/>
      <c r="S29" s="76"/>
      <c r="T29" s="77"/>
      <c r="U29" s="29">
        <f>U13+U18-U28</f>
        <v>0</v>
      </c>
      <c r="V29" s="29"/>
      <c r="W29" s="29"/>
      <c r="X29" s="29"/>
      <c r="Y29" s="30"/>
    </row>
    <row r="30" spans="2:25" s="14" customFormat="1" ht="15" customHeight="1">
      <c r="B30" s="24"/>
      <c r="C30" s="59"/>
      <c r="D30" s="75" t="s">
        <v>67</v>
      </c>
      <c r="E30" s="76"/>
      <c r="F30" s="76"/>
      <c r="G30" s="76"/>
      <c r="H30" s="76"/>
      <c r="I30" s="76"/>
      <c r="J30" s="76"/>
      <c r="K30" s="76"/>
      <c r="L30" s="76"/>
      <c r="M30" s="76"/>
      <c r="N30" s="76"/>
      <c r="O30" s="76"/>
      <c r="P30" s="76"/>
      <c r="Q30" s="76"/>
      <c r="R30" s="76"/>
      <c r="S30" s="76"/>
      <c r="T30" s="77"/>
      <c r="U30" s="19"/>
      <c r="V30" s="19"/>
      <c r="W30" s="19"/>
      <c r="X30" s="19"/>
      <c r="Y30" s="20"/>
    </row>
    <row r="31" spans="2:25" s="14" customFormat="1" ht="15" customHeight="1">
      <c r="B31" s="61"/>
      <c r="C31" s="62"/>
      <c r="D31" s="75" t="s">
        <v>89</v>
      </c>
      <c r="E31" s="76"/>
      <c r="F31" s="76"/>
      <c r="G31" s="76"/>
      <c r="H31" s="76"/>
      <c r="I31" s="76"/>
      <c r="J31" s="76"/>
      <c r="K31" s="76"/>
      <c r="L31" s="76"/>
      <c r="M31" s="76"/>
      <c r="N31" s="76"/>
      <c r="O31" s="76"/>
      <c r="P31" s="76"/>
      <c r="Q31" s="76"/>
      <c r="R31" s="76"/>
      <c r="S31" s="78">
        <v>0.7</v>
      </c>
      <c r="T31" s="79"/>
      <c r="U31" s="29">
        <f>U29*S31</f>
        <v>0</v>
      </c>
      <c r="V31" s="29"/>
      <c r="W31" s="29"/>
      <c r="X31" s="29"/>
      <c r="Y31" s="30"/>
    </row>
    <row r="32" spans="2:25" s="14" customFormat="1" ht="15" customHeight="1">
      <c r="B32" s="68" t="s">
        <v>24</v>
      </c>
      <c r="C32" s="69"/>
      <c r="D32" s="50" t="s">
        <v>23</v>
      </c>
      <c r="E32" s="68"/>
      <c r="F32" s="68"/>
      <c r="G32" s="68"/>
      <c r="H32" s="69"/>
      <c r="I32" s="16" t="s">
        <v>68</v>
      </c>
      <c r="J32" s="17"/>
      <c r="K32" s="17"/>
      <c r="L32" s="17"/>
      <c r="M32" s="17"/>
      <c r="N32" s="17"/>
      <c r="O32" s="17"/>
      <c r="P32" s="17"/>
      <c r="Q32" s="17"/>
      <c r="R32" s="17"/>
      <c r="S32" s="17"/>
      <c r="T32" s="18"/>
      <c r="U32" s="19"/>
      <c r="V32" s="19"/>
      <c r="W32" s="19"/>
      <c r="X32" s="19"/>
      <c r="Y32" s="20"/>
    </row>
    <row r="33" spans="2:25" s="14" customFormat="1" ht="15" customHeight="1">
      <c r="B33" s="24"/>
      <c r="C33" s="59"/>
      <c r="D33" s="58"/>
      <c r="E33" s="24"/>
      <c r="F33" s="24"/>
      <c r="G33" s="24"/>
      <c r="H33" s="59"/>
      <c r="I33" s="16" t="s">
        <v>69</v>
      </c>
      <c r="J33" s="17"/>
      <c r="K33" s="17"/>
      <c r="L33" s="17"/>
      <c r="M33" s="17"/>
      <c r="N33" s="17"/>
      <c r="O33" s="17"/>
      <c r="P33" s="17"/>
      <c r="Q33" s="17"/>
      <c r="R33" s="17"/>
      <c r="S33" s="17"/>
      <c r="T33" s="18"/>
      <c r="U33" s="19"/>
      <c r="V33" s="19"/>
      <c r="W33" s="19"/>
      <c r="X33" s="19"/>
      <c r="Y33" s="20"/>
    </row>
    <row r="34" spans="2:25" s="14" customFormat="1" ht="15" customHeight="1">
      <c r="B34" s="24"/>
      <c r="C34" s="59"/>
      <c r="D34" s="60"/>
      <c r="E34" s="61"/>
      <c r="F34" s="61"/>
      <c r="G34" s="61"/>
      <c r="H34" s="62"/>
      <c r="I34" s="16" t="s">
        <v>70</v>
      </c>
      <c r="J34" s="17"/>
      <c r="K34" s="17"/>
      <c r="L34" s="17"/>
      <c r="M34" s="17"/>
      <c r="N34" s="17"/>
      <c r="O34" s="17"/>
      <c r="P34" s="17"/>
      <c r="Q34" s="17"/>
      <c r="R34" s="17"/>
      <c r="S34" s="17"/>
      <c r="T34" s="18"/>
      <c r="U34" s="19"/>
      <c r="V34" s="19"/>
      <c r="W34" s="19"/>
      <c r="X34" s="19"/>
      <c r="Y34" s="20"/>
    </row>
    <row r="35" spans="2:25" s="14" customFormat="1" ht="15" customHeight="1">
      <c r="B35" s="24"/>
      <c r="C35" s="59"/>
      <c r="D35" s="16" t="s">
        <v>71</v>
      </c>
      <c r="E35" s="17"/>
      <c r="F35" s="17"/>
      <c r="G35" s="17"/>
      <c r="H35" s="17"/>
      <c r="I35" s="17"/>
      <c r="J35" s="17"/>
      <c r="K35" s="17"/>
      <c r="L35" s="17"/>
      <c r="M35" s="17"/>
      <c r="N35" s="17"/>
      <c r="O35" s="17"/>
      <c r="P35" s="17"/>
      <c r="Q35" s="17"/>
      <c r="R35" s="17"/>
      <c r="S35" s="17"/>
      <c r="T35" s="18"/>
      <c r="U35" s="20"/>
      <c r="V35" s="95"/>
      <c r="W35" s="95"/>
      <c r="X35" s="95"/>
      <c r="Y35" s="95"/>
    </row>
    <row r="36" spans="2:25" s="14" customFormat="1" ht="15" customHeight="1">
      <c r="B36" s="24"/>
      <c r="C36" s="59"/>
      <c r="D36" s="16" t="s">
        <v>90</v>
      </c>
      <c r="E36" s="17"/>
      <c r="F36" s="17"/>
      <c r="G36" s="17"/>
      <c r="H36" s="17"/>
      <c r="I36" s="17"/>
      <c r="J36" s="17"/>
      <c r="K36" s="17"/>
      <c r="L36" s="17"/>
      <c r="M36" s="17"/>
      <c r="N36" s="17"/>
      <c r="O36" s="17"/>
      <c r="P36" s="17"/>
      <c r="Q36" s="17"/>
      <c r="R36" s="17"/>
      <c r="S36" s="17"/>
      <c r="T36" s="18"/>
      <c r="U36" s="27">
        <f>SUM(U32:Y35)</f>
        <v>0</v>
      </c>
      <c r="V36" s="28"/>
      <c r="W36" s="28"/>
      <c r="X36" s="28"/>
      <c r="Y36" s="28"/>
    </row>
    <row r="37" spans="2:25" s="14" customFormat="1" ht="15" customHeight="1">
      <c r="B37" s="63" t="s">
        <v>39</v>
      </c>
      <c r="C37" s="64"/>
      <c r="D37" s="50" t="s">
        <v>37</v>
      </c>
      <c r="E37" s="51"/>
      <c r="F37" s="51"/>
      <c r="G37" s="51"/>
      <c r="H37" s="52"/>
      <c r="I37" s="16" t="s">
        <v>72</v>
      </c>
      <c r="J37" s="17"/>
      <c r="K37" s="17"/>
      <c r="L37" s="17"/>
      <c r="M37" s="17"/>
      <c r="N37" s="17"/>
      <c r="O37" s="17"/>
      <c r="P37" s="17"/>
      <c r="Q37" s="17"/>
      <c r="R37" s="17"/>
      <c r="S37" s="17"/>
      <c r="T37" s="18"/>
      <c r="U37" s="19"/>
      <c r="V37" s="19"/>
      <c r="W37" s="19"/>
      <c r="X37" s="19"/>
      <c r="Y37" s="20"/>
    </row>
    <row r="38" spans="2:25" s="14" customFormat="1" ht="15" customHeight="1">
      <c r="B38" s="63"/>
      <c r="C38" s="64"/>
      <c r="D38" s="53"/>
      <c r="E38" s="21"/>
      <c r="F38" s="21"/>
      <c r="G38" s="21"/>
      <c r="H38" s="54"/>
      <c r="I38" s="16" t="s">
        <v>73</v>
      </c>
      <c r="J38" s="17"/>
      <c r="K38" s="17"/>
      <c r="L38" s="17"/>
      <c r="M38" s="17"/>
      <c r="N38" s="17"/>
      <c r="O38" s="17"/>
      <c r="P38" s="17"/>
      <c r="Q38" s="17"/>
      <c r="R38" s="17"/>
      <c r="S38" s="17"/>
      <c r="T38" s="18"/>
      <c r="U38" s="19"/>
      <c r="V38" s="19"/>
      <c r="W38" s="19"/>
      <c r="X38" s="19"/>
      <c r="Y38" s="20"/>
    </row>
    <row r="39" spans="2:25" s="14" customFormat="1" ht="15" customHeight="1">
      <c r="B39" s="63"/>
      <c r="C39" s="64"/>
      <c r="D39" s="53"/>
      <c r="E39" s="21"/>
      <c r="F39" s="21"/>
      <c r="G39" s="21"/>
      <c r="H39" s="54"/>
      <c r="I39" s="16" t="s">
        <v>74</v>
      </c>
      <c r="J39" s="17"/>
      <c r="K39" s="17"/>
      <c r="L39" s="17"/>
      <c r="M39" s="17"/>
      <c r="N39" s="17"/>
      <c r="O39" s="17"/>
      <c r="P39" s="17"/>
      <c r="Q39" s="17"/>
      <c r="R39" s="17"/>
      <c r="S39" s="17"/>
      <c r="T39" s="18"/>
      <c r="U39" s="19"/>
      <c r="V39" s="19"/>
      <c r="W39" s="19"/>
      <c r="X39" s="19"/>
      <c r="Y39" s="20"/>
    </row>
    <row r="40" spans="2:25" s="14" customFormat="1" ht="15" customHeight="1">
      <c r="B40" s="63"/>
      <c r="C40" s="64"/>
      <c r="D40" s="53"/>
      <c r="E40" s="21"/>
      <c r="F40" s="21"/>
      <c r="G40" s="21"/>
      <c r="H40" s="54"/>
      <c r="I40" s="16" t="s">
        <v>75</v>
      </c>
      <c r="J40" s="17"/>
      <c r="K40" s="17"/>
      <c r="L40" s="17"/>
      <c r="M40" s="17"/>
      <c r="N40" s="17"/>
      <c r="O40" s="17"/>
      <c r="P40" s="17"/>
      <c r="Q40" s="17"/>
      <c r="R40" s="17"/>
      <c r="S40" s="17"/>
      <c r="T40" s="18"/>
      <c r="U40" s="19"/>
      <c r="V40" s="19"/>
      <c r="W40" s="19"/>
      <c r="X40" s="19"/>
      <c r="Y40" s="20"/>
    </row>
    <row r="41" spans="2:25" s="14" customFormat="1" ht="15" customHeight="1">
      <c r="B41" s="63"/>
      <c r="C41" s="64"/>
      <c r="D41" s="53"/>
      <c r="E41" s="21"/>
      <c r="F41" s="21"/>
      <c r="G41" s="21"/>
      <c r="H41" s="54"/>
      <c r="I41" s="16" t="s">
        <v>76</v>
      </c>
      <c r="J41" s="17"/>
      <c r="K41" s="17"/>
      <c r="L41" s="17"/>
      <c r="M41" s="17"/>
      <c r="N41" s="17"/>
      <c r="O41" s="17"/>
      <c r="P41" s="17"/>
      <c r="Q41" s="17"/>
      <c r="R41" s="17"/>
      <c r="S41" s="17"/>
      <c r="T41" s="18"/>
      <c r="U41" s="19"/>
      <c r="V41" s="19"/>
      <c r="W41" s="19"/>
      <c r="X41" s="19"/>
      <c r="Y41" s="20"/>
    </row>
    <row r="42" spans="2:25" s="14" customFormat="1" ht="105.75" customHeight="1">
      <c r="B42" s="63"/>
      <c r="C42" s="64"/>
      <c r="D42" s="55"/>
      <c r="E42" s="56"/>
      <c r="F42" s="56"/>
      <c r="G42" s="56"/>
      <c r="H42" s="57"/>
      <c r="I42" s="75" t="s">
        <v>91</v>
      </c>
      <c r="J42" s="17"/>
      <c r="K42" s="17"/>
      <c r="L42" s="17"/>
      <c r="M42" s="17"/>
      <c r="N42" s="17"/>
      <c r="O42" s="17"/>
      <c r="P42" s="17"/>
      <c r="Q42" s="17"/>
      <c r="R42" s="17"/>
      <c r="S42" s="17"/>
      <c r="T42" s="18"/>
      <c r="U42" s="29">
        <f>IF(U37&lt;=U38,U39-U40,(((U39-U40)-(U37-U38)*U41)*1.5+(U37-U38)*U41*2))</f>
        <v>0</v>
      </c>
      <c r="V42" s="29"/>
      <c r="W42" s="29"/>
      <c r="X42" s="29"/>
      <c r="Y42" s="30"/>
    </row>
    <row r="43" spans="2:25" s="14" customFormat="1" ht="15" customHeight="1">
      <c r="B43" s="63"/>
      <c r="C43" s="64"/>
      <c r="D43" s="58" t="s">
        <v>38</v>
      </c>
      <c r="E43" s="24"/>
      <c r="F43" s="24"/>
      <c r="G43" s="24"/>
      <c r="H43" s="59"/>
      <c r="I43" s="16" t="s">
        <v>77</v>
      </c>
      <c r="J43" s="17"/>
      <c r="K43" s="17"/>
      <c r="L43" s="17"/>
      <c r="M43" s="17"/>
      <c r="N43" s="17"/>
      <c r="O43" s="17"/>
      <c r="P43" s="17"/>
      <c r="Q43" s="17"/>
      <c r="R43" s="17"/>
      <c r="S43" s="17"/>
      <c r="T43" s="18"/>
      <c r="U43" s="19"/>
      <c r="V43" s="19"/>
      <c r="W43" s="19"/>
      <c r="X43" s="19"/>
      <c r="Y43" s="20"/>
    </row>
    <row r="44" spans="2:25" s="14" customFormat="1" ht="15" customHeight="1">
      <c r="B44" s="63"/>
      <c r="C44" s="64"/>
      <c r="D44" s="58"/>
      <c r="E44" s="24"/>
      <c r="F44" s="24"/>
      <c r="G44" s="24"/>
      <c r="H44" s="59"/>
      <c r="I44" s="16" t="s">
        <v>78</v>
      </c>
      <c r="J44" s="17"/>
      <c r="K44" s="17"/>
      <c r="L44" s="17"/>
      <c r="M44" s="17"/>
      <c r="N44" s="17"/>
      <c r="O44" s="17"/>
      <c r="P44" s="17"/>
      <c r="Q44" s="17"/>
      <c r="R44" s="17"/>
      <c r="S44" s="17"/>
      <c r="T44" s="18"/>
      <c r="U44" s="19"/>
      <c r="V44" s="19"/>
      <c r="W44" s="19"/>
      <c r="X44" s="19"/>
      <c r="Y44" s="20"/>
    </row>
    <row r="45" spans="2:25" s="14" customFormat="1" ht="15" customHeight="1">
      <c r="B45" s="63"/>
      <c r="C45" s="64"/>
      <c r="D45" s="58"/>
      <c r="E45" s="24"/>
      <c r="F45" s="24"/>
      <c r="G45" s="24"/>
      <c r="H45" s="59"/>
      <c r="I45" s="16" t="s">
        <v>79</v>
      </c>
      <c r="J45" s="17"/>
      <c r="K45" s="17"/>
      <c r="L45" s="17"/>
      <c r="M45" s="17"/>
      <c r="N45" s="17"/>
      <c r="O45" s="17"/>
      <c r="P45" s="17"/>
      <c r="Q45" s="17"/>
      <c r="R45" s="17"/>
      <c r="S45" s="17"/>
      <c r="T45" s="18"/>
      <c r="U45" s="19"/>
      <c r="V45" s="19"/>
      <c r="W45" s="19"/>
      <c r="X45" s="19"/>
      <c r="Y45" s="20"/>
    </row>
    <row r="46" spans="2:25" s="14" customFormat="1" ht="15" customHeight="1">
      <c r="B46" s="63"/>
      <c r="C46" s="64"/>
      <c r="D46" s="58"/>
      <c r="E46" s="24"/>
      <c r="F46" s="24"/>
      <c r="G46" s="24"/>
      <c r="H46" s="59"/>
      <c r="I46" s="16" t="s">
        <v>80</v>
      </c>
      <c r="J46" s="17"/>
      <c r="K46" s="17"/>
      <c r="L46" s="17"/>
      <c r="M46" s="17"/>
      <c r="N46" s="17"/>
      <c r="O46" s="17"/>
      <c r="P46" s="17"/>
      <c r="Q46" s="17"/>
      <c r="R46" s="17"/>
      <c r="S46" s="17"/>
      <c r="T46" s="18"/>
      <c r="U46" s="19"/>
      <c r="V46" s="19"/>
      <c r="W46" s="19"/>
      <c r="X46" s="19"/>
      <c r="Y46" s="20"/>
    </row>
    <row r="47" spans="2:25" s="14" customFormat="1" ht="15" customHeight="1">
      <c r="B47" s="63"/>
      <c r="C47" s="64"/>
      <c r="D47" s="60"/>
      <c r="E47" s="61"/>
      <c r="F47" s="61"/>
      <c r="G47" s="61"/>
      <c r="H47" s="62"/>
      <c r="I47" s="16" t="s">
        <v>92</v>
      </c>
      <c r="J47" s="17"/>
      <c r="K47" s="17"/>
      <c r="L47" s="17"/>
      <c r="M47" s="17"/>
      <c r="N47" s="17"/>
      <c r="O47" s="17"/>
      <c r="P47" s="17"/>
      <c r="Q47" s="17"/>
      <c r="R47" s="17"/>
      <c r="S47" s="17"/>
      <c r="T47" s="18"/>
      <c r="U47" s="29">
        <f>IF(U43&gt;U44,U45-U46,0)</f>
        <v>0</v>
      </c>
      <c r="V47" s="29"/>
      <c r="W47" s="29"/>
      <c r="X47" s="29"/>
      <c r="Y47" s="30"/>
    </row>
    <row r="48" spans="2:25" s="14" customFormat="1" ht="15" customHeight="1">
      <c r="B48" s="63"/>
      <c r="C48" s="64"/>
      <c r="D48" s="16" t="s">
        <v>81</v>
      </c>
      <c r="E48" s="17"/>
      <c r="F48" s="17"/>
      <c r="G48" s="17"/>
      <c r="H48" s="17"/>
      <c r="I48" s="17"/>
      <c r="J48" s="17"/>
      <c r="K48" s="17"/>
      <c r="L48" s="17"/>
      <c r="M48" s="17"/>
      <c r="N48" s="17"/>
      <c r="O48" s="17"/>
      <c r="P48" s="17"/>
      <c r="Q48" s="17"/>
      <c r="R48" s="17"/>
      <c r="S48" s="17"/>
      <c r="T48" s="18"/>
      <c r="U48" s="25"/>
      <c r="V48" s="26"/>
      <c r="W48" s="26"/>
      <c r="X48" s="26"/>
      <c r="Y48" s="26"/>
    </row>
    <row r="49" spans="2:25" s="14" customFormat="1" ht="15" customHeight="1">
      <c r="B49" s="63"/>
      <c r="C49" s="64"/>
      <c r="D49" s="16" t="s">
        <v>93</v>
      </c>
      <c r="E49" s="17"/>
      <c r="F49" s="17"/>
      <c r="G49" s="17"/>
      <c r="H49" s="17"/>
      <c r="I49" s="17"/>
      <c r="J49" s="17"/>
      <c r="K49" s="17"/>
      <c r="L49" s="17"/>
      <c r="M49" s="17"/>
      <c r="N49" s="17"/>
      <c r="O49" s="17"/>
      <c r="P49" s="17"/>
      <c r="Q49" s="17"/>
      <c r="R49" s="17"/>
      <c r="S49" s="17"/>
      <c r="T49" s="18"/>
      <c r="U49" s="27">
        <f>U42+U47+U48</f>
        <v>0</v>
      </c>
      <c r="V49" s="28"/>
      <c r="W49" s="28"/>
      <c r="X49" s="28"/>
      <c r="Y49" s="28"/>
    </row>
    <row r="50" spans="2:25" s="14" customFormat="1" ht="15" customHeight="1">
      <c r="B50" s="63" t="s">
        <v>40</v>
      </c>
      <c r="C50" s="64"/>
      <c r="D50" s="16" t="s">
        <v>82</v>
      </c>
      <c r="E50" s="17"/>
      <c r="F50" s="17"/>
      <c r="G50" s="17"/>
      <c r="H50" s="17"/>
      <c r="I50" s="17"/>
      <c r="J50" s="17"/>
      <c r="K50" s="17"/>
      <c r="L50" s="17"/>
      <c r="M50" s="17"/>
      <c r="N50" s="17"/>
      <c r="O50" s="17"/>
      <c r="P50" s="17"/>
      <c r="Q50" s="17"/>
      <c r="R50" s="17"/>
      <c r="S50" s="17"/>
      <c r="T50" s="18"/>
      <c r="U50" s="25"/>
      <c r="V50" s="26"/>
      <c r="W50" s="26"/>
      <c r="X50" s="26"/>
      <c r="Y50" s="26"/>
    </row>
    <row r="51" spans="2:25" s="14" customFormat="1" ht="15" customHeight="1">
      <c r="B51" s="63"/>
      <c r="C51" s="64"/>
      <c r="D51" s="16" t="s">
        <v>83</v>
      </c>
      <c r="E51" s="17"/>
      <c r="F51" s="17"/>
      <c r="G51" s="17"/>
      <c r="H51" s="17"/>
      <c r="I51" s="17"/>
      <c r="J51" s="17"/>
      <c r="K51" s="17"/>
      <c r="L51" s="17"/>
      <c r="M51" s="17"/>
      <c r="N51" s="17"/>
      <c r="O51" s="17"/>
      <c r="P51" s="17"/>
      <c r="Q51" s="17"/>
      <c r="R51" s="17"/>
      <c r="S51" s="17"/>
      <c r="T51" s="18"/>
      <c r="U51" s="25"/>
      <c r="V51" s="26"/>
      <c r="W51" s="26"/>
      <c r="X51" s="26"/>
      <c r="Y51" s="26"/>
    </row>
    <row r="52" spans="2:25" s="14" customFormat="1" ht="15" customHeight="1">
      <c r="B52" s="63"/>
      <c r="C52" s="64"/>
      <c r="D52" s="16" t="s">
        <v>84</v>
      </c>
      <c r="E52" s="17"/>
      <c r="F52" s="17"/>
      <c r="G52" s="17"/>
      <c r="H52" s="17"/>
      <c r="I52" s="17"/>
      <c r="J52" s="17"/>
      <c r="K52" s="17"/>
      <c r="L52" s="17"/>
      <c r="M52" s="17"/>
      <c r="N52" s="17"/>
      <c r="O52" s="17"/>
      <c r="P52" s="17"/>
      <c r="Q52" s="17"/>
      <c r="R52" s="17"/>
      <c r="S52" s="17"/>
      <c r="T52" s="18"/>
      <c r="U52" s="25"/>
      <c r="V52" s="26"/>
      <c r="W52" s="26"/>
      <c r="X52" s="26"/>
      <c r="Y52" s="26"/>
    </row>
    <row r="53" spans="2:25" s="14" customFormat="1" ht="15" customHeight="1">
      <c r="B53" s="63"/>
      <c r="C53" s="64"/>
      <c r="D53" s="16" t="s">
        <v>94</v>
      </c>
      <c r="E53" s="17"/>
      <c r="F53" s="17"/>
      <c r="G53" s="17"/>
      <c r="H53" s="17"/>
      <c r="I53" s="17"/>
      <c r="J53" s="17"/>
      <c r="K53" s="17"/>
      <c r="L53" s="17"/>
      <c r="M53" s="17"/>
      <c r="N53" s="17"/>
      <c r="O53" s="17"/>
      <c r="P53" s="17"/>
      <c r="Q53" s="17"/>
      <c r="R53" s="17"/>
      <c r="S53" s="17"/>
      <c r="T53" s="18"/>
      <c r="U53" s="27">
        <f>SUM(U50:Y52)*3</f>
        <v>0</v>
      </c>
      <c r="V53" s="28"/>
      <c r="W53" s="28"/>
      <c r="X53" s="28"/>
      <c r="Y53" s="28"/>
    </row>
    <row r="54" spans="2:25" s="14" customFormat="1" ht="4.5" customHeight="1">
      <c r="B54" s="12"/>
      <c r="C54" s="12"/>
      <c r="D54" s="5"/>
      <c r="E54" s="5"/>
      <c r="F54" s="5"/>
      <c r="G54" s="5"/>
      <c r="H54" s="5"/>
      <c r="I54" s="5"/>
      <c r="J54" s="5"/>
      <c r="K54" s="5"/>
      <c r="L54" s="5"/>
      <c r="M54" s="5"/>
      <c r="N54" s="5"/>
      <c r="O54" s="5"/>
      <c r="P54" s="5"/>
      <c r="Q54" s="5"/>
      <c r="R54" s="5"/>
      <c r="S54" s="5"/>
      <c r="T54" s="5"/>
      <c r="U54" s="6"/>
      <c r="V54" s="6"/>
      <c r="W54" s="6"/>
      <c r="X54" s="6"/>
      <c r="Y54" s="6"/>
    </row>
    <row r="55" spans="2:25" s="14" customFormat="1" ht="15" customHeight="1">
      <c r="B55" s="96" t="s">
        <v>25</v>
      </c>
      <c r="C55" s="97"/>
      <c r="D55" s="90" t="s">
        <v>95</v>
      </c>
      <c r="E55" s="91"/>
      <c r="F55" s="91"/>
      <c r="G55" s="91"/>
      <c r="H55" s="91"/>
      <c r="I55" s="91"/>
      <c r="J55" s="91"/>
      <c r="K55" s="92"/>
      <c r="L55" s="98">
        <f>IF(S31=70%,U31-(U36+U49+U53),0)</f>
        <v>0</v>
      </c>
      <c r="M55" s="99"/>
      <c r="N55" s="99"/>
      <c r="O55" s="100"/>
      <c r="P55" s="110" t="s">
        <v>85</v>
      </c>
      <c r="Q55" s="111"/>
      <c r="R55" s="111"/>
      <c r="S55" s="111"/>
      <c r="T55" s="112"/>
      <c r="U55" s="106" t="s">
        <v>28</v>
      </c>
      <c r="V55" s="116"/>
      <c r="W55" s="106" t="s">
        <v>30</v>
      </c>
      <c r="X55" s="107"/>
      <c r="Y55" s="107"/>
    </row>
    <row r="56" spans="2:25" s="14" customFormat="1" ht="15" customHeight="1">
      <c r="B56" s="61"/>
      <c r="C56" s="62"/>
      <c r="D56" s="16" t="s">
        <v>96</v>
      </c>
      <c r="E56" s="17"/>
      <c r="F56" s="17"/>
      <c r="G56" s="17"/>
      <c r="H56" s="17"/>
      <c r="I56" s="17"/>
      <c r="J56" s="17"/>
      <c r="K56" s="18"/>
      <c r="L56" s="101">
        <f>IF(S31=15%,U31-(U49+U53),0)</f>
        <v>0</v>
      </c>
      <c r="M56" s="102"/>
      <c r="N56" s="102"/>
      <c r="O56" s="103"/>
      <c r="P56" s="113"/>
      <c r="Q56" s="114"/>
      <c r="R56" s="114"/>
      <c r="S56" s="114"/>
      <c r="T56" s="115"/>
      <c r="U56" s="104" t="s">
        <v>29</v>
      </c>
      <c r="V56" s="105"/>
      <c r="W56" s="108"/>
      <c r="X56" s="109"/>
      <c r="Y56" s="109"/>
    </row>
    <row r="57" spans="2:25" s="14" customFormat="1" ht="15" customHeight="1">
      <c r="B57" s="68" t="s">
        <v>86</v>
      </c>
      <c r="C57" s="69"/>
      <c r="D57" s="16" t="s">
        <v>26</v>
      </c>
      <c r="E57" s="17"/>
      <c r="F57" s="17"/>
      <c r="G57" s="17"/>
      <c r="H57" s="17"/>
      <c r="I57" s="17"/>
      <c r="J57" s="17"/>
      <c r="K57" s="18"/>
      <c r="L57" s="129">
        <f>IF(U31-(U36+U49+U53)&lt;0,-(U31-(U36+U49+U53)),0)</f>
        <v>0</v>
      </c>
      <c r="M57" s="130"/>
      <c r="N57" s="130"/>
      <c r="O57" s="130"/>
      <c r="P57" s="133"/>
      <c r="Q57" s="134"/>
      <c r="R57" s="134"/>
      <c r="S57" s="134"/>
      <c r="T57" s="135"/>
      <c r="U57" s="94"/>
      <c r="V57" s="51"/>
      <c r="W57" s="51"/>
      <c r="X57" s="51"/>
      <c r="Y57" s="51"/>
    </row>
    <row r="58" spans="2:25" s="14" customFormat="1" ht="15" customHeight="1">
      <c r="B58" s="144"/>
      <c r="C58" s="145"/>
      <c r="D58" s="65" t="s">
        <v>27</v>
      </c>
      <c r="E58" s="66"/>
      <c r="F58" s="66"/>
      <c r="G58" s="66"/>
      <c r="H58" s="66"/>
      <c r="I58" s="66"/>
      <c r="J58" s="66"/>
      <c r="K58" s="67"/>
      <c r="L58" s="131">
        <f>IF(U31-(U49+U53)&lt;0,-(U31-(U49+U53)),0)</f>
        <v>0</v>
      </c>
      <c r="M58" s="132"/>
      <c r="N58" s="132"/>
      <c r="O58" s="132"/>
      <c r="P58" s="136"/>
      <c r="Q58" s="137"/>
      <c r="R58" s="137"/>
      <c r="S58" s="137"/>
      <c r="T58" s="138"/>
      <c r="U58" s="139"/>
      <c r="V58" s="140"/>
      <c r="W58" s="140"/>
      <c r="X58" s="140"/>
      <c r="Y58" s="140"/>
    </row>
    <row r="59" spans="2:25" s="14" customFormat="1" ht="4.5" customHeight="1">
      <c r="B59" s="12"/>
      <c r="C59" s="12"/>
      <c r="D59" s="5"/>
      <c r="E59" s="5"/>
      <c r="F59" s="5"/>
      <c r="G59" s="5"/>
      <c r="H59" s="5"/>
      <c r="I59" s="5"/>
      <c r="J59" s="5"/>
      <c r="K59" s="5"/>
      <c r="L59" s="2"/>
      <c r="M59" s="2"/>
      <c r="N59" s="2"/>
      <c r="O59" s="2"/>
      <c r="P59" s="2"/>
      <c r="Q59" s="2"/>
      <c r="R59" s="2"/>
      <c r="S59" s="2"/>
      <c r="T59" s="2"/>
      <c r="U59" s="2"/>
      <c r="V59" s="2"/>
      <c r="W59" s="2"/>
      <c r="X59" s="2"/>
      <c r="Y59" s="2"/>
    </row>
    <row r="60" spans="2:25" s="14" customFormat="1" ht="15" customHeight="1">
      <c r="B60" s="126" t="s">
        <v>31</v>
      </c>
      <c r="C60" s="126"/>
      <c r="D60" s="126"/>
      <c r="E60" s="127"/>
      <c r="F60" s="106" t="s">
        <v>60</v>
      </c>
      <c r="G60" s="107"/>
      <c r="H60" s="107"/>
      <c r="I60" s="107"/>
      <c r="J60" s="107"/>
      <c r="K60" s="107"/>
      <c r="L60" s="107"/>
      <c r="M60" s="106" t="s">
        <v>61</v>
      </c>
      <c r="N60" s="107"/>
      <c r="O60" s="107"/>
      <c r="P60" s="107"/>
      <c r="Q60" s="107"/>
      <c r="R60" s="116"/>
      <c r="S60" s="106" t="s">
        <v>62</v>
      </c>
      <c r="T60" s="107"/>
      <c r="U60" s="107"/>
      <c r="V60" s="107"/>
      <c r="W60" s="107"/>
      <c r="X60" s="107"/>
      <c r="Y60" s="107"/>
    </row>
    <row r="61" spans="2:25" s="14" customFormat="1" ht="15" customHeight="1">
      <c r="B61" s="76" t="s">
        <v>52</v>
      </c>
      <c r="C61" s="76"/>
      <c r="D61" s="76"/>
      <c r="E61" s="77"/>
      <c r="F61" s="117">
        <f>IF(L55&gt;0,L55,L56)</f>
        <v>0</v>
      </c>
      <c r="G61" s="118"/>
      <c r="H61" s="118"/>
      <c r="I61" s="118"/>
      <c r="J61" s="118"/>
      <c r="K61" s="118"/>
      <c r="L61" s="118"/>
      <c r="M61" s="117"/>
      <c r="N61" s="118"/>
      <c r="O61" s="118"/>
      <c r="P61" s="118"/>
      <c r="Q61" s="118"/>
      <c r="R61" s="119"/>
      <c r="S61" s="117"/>
      <c r="T61" s="118"/>
      <c r="U61" s="118"/>
      <c r="V61" s="118"/>
      <c r="W61" s="118"/>
      <c r="X61" s="118"/>
      <c r="Y61" s="118"/>
    </row>
    <row r="62" spans="2:25" s="14" customFormat="1" ht="15" customHeight="1">
      <c r="B62" s="123" t="s">
        <v>53</v>
      </c>
      <c r="C62" s="123"/>
      <c r="D62" s="123"/>
      <c r="E62" s="124"/>
      <c r="F62" s="117"/>
      <c r="G62" s="118"/>
      <c r="H62" s="118"/>
      <c r="I62" s="118"/>
      <c r="J62" s="118"/>
      <c r="K62" s="118"/>
      <c r="L62" s="118"/>
      <c r="M62" s="117"/>
      <c r="N62" s="118"/>
      <c r="O62" s="118"/>
      <c r="P62" s="118"/>
      <c r="Q62" s="118"/>
      <c r="R62" s="119"/>
      <c r="S62" s="117"/>
      <c r="T62" s="118"/>
      <c r="U62" s="118"/>
      <c r="V62" s="118"/>
      <c r="W62" s="118"/>
      <c r="X62" s="118"/>
      <c r="Y62" s="118"/>
    </row>
    <row r="63" spans="2:25" s="14" customFormat="1" ht="15" customHeight="1">
      <c r="B63" s="76" t="s">
        <v>54</v>
      </c>
      <c r="C63" s="76"/>
      <c r="D63" s="76"/>
      <c r="E63" s="77"/>
      <c r="F63" s="117">
        <f>W56</f>
        <v>0</v>
      </c>
      <c r="G63" s="118"/>
      <c r="H63" s="118"/>
      <c r="I63" s="118"/>
      <c r="J63" s="118"/>
      <c r="K63" s="118"/>
      <c r="L63" s="118"/>
      <c r="M63" s="117"/>
      <c r="N63" s="118"/>
      <c r="O63" s="118"/>
      <c r="P63" s="118"/>
      <c r="Q63" s="118"/>
      <c r="R63" s="119"/>
      <c r="S63" s="117"/>
      <c r="T63" s="118"/>
      <c r="U63" s="118"/>
      <c r="V63" s="118"/>
      <c r="W63" s="118"/>
      <c r="X63" s="118"/>
      <c r="Y63" s="118"/>
    </row>
    <row r="64" spans="2:25" s="14" customFormat="1" ht="23.25" customHeight="1">
      <c r="B64" s="76" t="s">
        <v>55</v>
      </c>
      <c r="C64" s="76"/>
      <c r="D64" s="76"/>
      <c r="E64" s="77"/>
      <c r="F64" s="117"/>
      <c r="G64" s="118"/>
      <c r="H64" s="118"/>
      <c r="I64" s="118"/>
      <c r="J64" s="118"/>
      <c r="K64" s="118"/>
      <c r="L64" s="118"/>
      <c r="M64" s="117"/>
      <c r="N64" s="118"/>
      <c r="O64" s="118"/>
      <c r="P64" s="118"/>
      <c r="Q64" s="118"/>
      <c r="R64" s="119"/>
      <c r="S64" s="117"/>
      <c r="T64" s="118"/>
      <c r="U64" s="118"/>
      <c r="V64" s="118"/>
      <c r="W64" s="118"/>
      <c r="X64" s="118"/>
      <c r="Y64" s="118"/>
    </row>
    <row r="65" spans="2:25" s="14" customFormat="1" ht="15" customHeight="1">
      <c r="B65" s="76" t="s">
        <v>56</v>
      </c>
      <c r="C65" s="76"/>
      <c r="D65" s="76"/>
      <c r="E65" s="77"/>
      <c r="F65" s="117">
        <f>MAX(IF(L57&gt;0,L57-L57,L58-U57),0)</f>
        <v>0</v>
      </c>
      <c r="G65" s="118"/>
      <c r="H65" s="118"/>
      <c r="I65" s="118"/>
      <c r="J65" s="118"/>
      <c r="K65" s="118"/>
      <c r="L65" s="118"/>
      <c r="M65" s="117"/>
      <c r="N65" s="118"/>
      <c r="O65" s="118"/>
      <c r="P65" s="118"/>
      <c r="Q65" s="118"/>
      <c r="R65" s="119"/>
      <c r="S65" s="117"/>
      <c r="T65" s="118"/>
      <c r="U65" s="118"/>
      <c r="V65" s="118"/>
      <c r="W65" s="118"/>
      <c r="X65" s="118"/>
      <c r="Y65" s="118"/>
    </row>
    <row r="66" spans="2:25" s="14" customFormat="1" ht="36" customHeight="1">
      <c r="B66" s="121" t="s">
        <v>57</v>
      </c>
      <c r="C66" s="121"/>
      <c r="D66" s="121"/>
      <c r="E66" s="122"/>
      <c r="F66" s="141">
        <f>F61-F62-F63+F64-F65</f>
        <v>0</v>
      </c>
      <c r="G66" s="142"/>
      <c r="H66" s="142"/>
      <c r="I66" s="142"/>
      <c r="J66" s="142"/>
      <c r="K66" s="142"/>
      <c r="L66" s="142"/>
      <c r="M66" s="141">
        <f>P61-P62-P63+P64-P65</f>
        <v>0</v>
      </c>
      <c r="N66" s="142"/>
      <c r="O66" s="142"/>
      <c r="P66" s="142"/>
      <c r="Q66" s="142"/>
      <c r="R66" s="143"/>
      <c r="S66" s="141">
        <f>S61-S62-S63+S64-S65</f>
        <v>0</v>
      </c>
      <c r="T66" s="142"/>
      <c r="U66" s="142"/>
      <c r="V66" s="142"/>
      <c r="W66" s="142"/>
      <c r="X66" s="142"/>
      <c r="Y66" s="142"/>
    </row>
    <row r="67" spans="2:25" s="14" customFormat="1" ht="3.75" customHeight="1">
      <c r="B67" s="11"/>
      <c r="C67" s="11"/>
      <c r="D67" s="11"/>
      <c r="E67" s="11"/>
      <c r="F67" s="4"/>
      <c r="G67" s="4"/>
      <c r="H67" s="4"/>
      <c r="I67" s="4"/>
      <c r="J67" s="4"/>
      <c r="K67" s="4"/>
      <c r="L67" s="4"/>
      <c r="M67" s="4"/>
      <c r="N67" s="4"/>
      <c r="O67" s="4"/>
      <c r="P67" s="4"/>
      <c r="Q67" s="4"/>
      <c r="R67" s="4"/>
      <c r="S67" s="4"/>
      <c r="T67" s="4"/>
      <c r="U67" s="4"/>
      <c r="V67" s="4"/>
      <c r="W67" s="4"/>
      <c r="X67" s="4"/>
      <c r="Y67" s="4"/>
    </row>
    <row r="68" spans="2:25" ht="16.5" customHeight="1">
      <c r="B68" s="88" t="s">
        <v>58</v>
      </c>
      <c r="C68" s="88"/>
      <c r="D68" s="88"/>
      <c r="E68" s="88"/>
      <c r="F68" s="88"/>
      <c r="G68" s="88"/>
      <c r="H68" s="88"/>
      <c r="I68" s="88"/>
      <c r="J68" s="88"/>
      <c r="K68" s="88"/>
      <c r="L68" s="88"/>
      <c r="M68" s="88"/>
      <c r="N68" s="88"/>
      <c r="O68" s="128"/>
      <c r="P68" s="15" t="s">
        <v>59</v>
      </c>
      <c r="Q68" s="125">
        <f>MAX(F66*0.2,0)</f>
        <v>0</v>
      </c>
      <c r="R68" s="125"/>
      <c r="S68" s="125"/>
      <c r="T68" s="125"/>
      <c r="U68" s="125"/>
      <c r="V68" s="125"/>
      <c r="W68" s="125"/>
      <c r="X68" s="125"/>
      <c r="Y68" s="125"/>
    </row>
    <row r="69" spans="2:25" s="14" customFormat="1" ht="18" customHeight="1">
      <c r="B69" s="10"/>
      <c r="C69" s="10" t="s">
        <v>41</v>
      </c>
      <c r="D69" s="10"/>
      <c r="E69" s="10"/>
      <c r="F69" s="10"/>
      <c r="G69" s="10"/>
      <c r="H69" s="10"/>
      <c r="I69" s="10"/>
      <c r="J69" s="10"/>
      <c r="K69" s="10"/>
      <c r="L69" s="10"/>
      <c r="M69" s="10"/>
      <c r="N69" s="10"/>
      <c r="O69" s="10"/>
      <c r="P69" s="10"/>
      <c r="Q69" s="10"/>
      <c r="R69" s="10"/>
      <c r="S69" s="10"/>
      <c r="T69" s="10"/>
      <c r="U69" s="10"/>
      <c r="V69" s="10"/>
      <c r="W69" s="10"/>
      <c r="X69" s="10"/>
      <c r="Y69" s="10"/>
    </row>
    <row r="70" spans="2:25" s="14" customFormat="1" ht="5.25" customHeight="1">
      <c r="B70" s="1"/>
      <c r="C70" s="1"/>
      <c r="D70" s="1"/>
      <c r="E70" s="1"/>
      <c r="F70" s="1"/>
      <c r="G70" s="1"/>
      <c r="H70" s="1"/>
      <c r="I70" s="1"/>
      <c r="J70" s="1"/>
      <c r="K70" s="1"/>
      <c r="L70" s="1"/>
      <c r="M70" s="1"/>
      <c r="N70" s="1"/>
      <c r="O70" s="1"/>
      <c r="P70" s="1"/>
      <c r="Q70" s="1"/>
      <c r="R70" s="1"/>
      <c r="S70" s="1"/>
      <c r="T70" s="1"/>
      <c r="U70" s="1"/>
      <c r="V70" s="1"/>
      <c r="W70" s="1"/>
      <c r="X70" s="1"/>
      <c r="Y70" s="1"/>
    </row>
    <row r="71" spans="2:25" s="14" customFormat="1" ht="16.5" customHeight="1">
      <c r="B71" s="120">
        <f>[1]기본정보!$F$18</f>
        <v>45382</v>
      </c>
      <c r="C71" s="120"/>
      <c r="D71" s="120"/>
      <c r="E71" s="120"/>
      <c r="F71" s="120"/>
      <c r="G71" s="120"/>
      <c r="H71" s="120"/>
      <c r="I71" s="120"/>
      <c r="J71" s="120"/>
      <c r="K71" s="120"/>
      <c r="L71" s="120"/>
      <c r="M71" s="120"/>
      <c r="N71" s="120"/>
      <c r="O71" s="120"/>
      <c r="P71" s="120"/>
      <c r="Q71" s="120"/>
      <c r="R71" s="120"/>
      <c r="S71" s="120"/>
      <c r="T71" s="120"/>
      <c r="U71" s="120"/>
      <c r="V71" s="120"/>
      <c r="W71" s="120"/>
      <c r="X71" s="120"/>
      <c r="Y71" s="120"/>
    </row>
    <row r="72" spans="2:25" s="14" customFormat="1" ht="5.25" customHeight="1">
      <c r="B72" s="1"/>
      <c r="C72" s="1"/>
      <c r="D72" s="1"/>
      <c r="E72" s="1"/>
      <c r="F72" s="1"/>
      <c r="G72" s="1"/>
      <c r="H72" s="1"/>
      <c r="I72" s="1"/>
      <c r="J72" s="1"/>
      <c r="K72" s="1"/>
      <c r="L72" s="1"/>
      <c r="M72" s="1"/>
      <c r="N72" s="1"/>
      <c r="O72" s="1"/>
      <c r="P72" s="1"/>
      <c r="Q72" s="1"/>
      <c r="R72" s="1"/>
      <c r="S72" s="1"/>
      <c r="T72" s="1"/>
      <c r="U72" s="1"/>
      <c r="V72" s="1"/>
      <c r="W72" s="1"/>
      <c r="X72" s="1"/>
      <c r="Y72" s="1"/>
    </row>
    <row r="73" spans="2:25" s="14" customFormat="1" ht="18" customHeight="1">
      <c r="B73" s="1"/>
      <c r="C73" s="1"/>
      <c r="D73" s="1"/>
      <c r="E73" s="1"/>
      <c r="F73" s="1"/>
      <c r="G73" s="1"/>
      <c r="H73" s="1"/>
      <c r="I73" s="1"/>
      <c r="J73" s="1"/>
      <c r="K73" s="1"/>
      <c r="L73" s="21" t="s">
        <v>42</v>
      </c>
      <c r="M73" s="21"/>
      <c r="N73" s="21"/>
      <c r="O73" s="22" t="str">
        <f>[1]기본정보!F6</f>
        <v>조세통람</v>
      </c>
      <c r="P73" s="22"/>
      <c r="Q73" s="22"/>
      <c r="R73" s="22"/>
      <c r="S73" s="22"/>
      <c r="T73" s="22"/>
      <c r="U73" s="22"/>
      <c r="V73" s="22"/>
      <c r="W73" s="22"/>
      <c r="X73" s="24" t="s">
        <v>34</v>
      </c>
      <c r="Y73" s="24"/>
    </row>
    <row r="74" spans="2:25" s="14" customFormat="1" ht="18" customHeight="1">
      <c r="B74" s="1"/>
      <c r="C74" s="1"/>
      <c r="D74" s="1"/>
      <c r="E74" s="1"/>
      <c r="F74" s="1"/>
      <c r="G74" s="1"/>
      <c r="H74" s="1"/>
      <c r="I74" s="1"/>
      <c r="J74" s="1"/>
      <c r="K74" s="1"/>
      <c r="L74" s="21" t="s">
        <v>43</v>
      </c>
      <c r="M74" s="21"/>
      <c r="N74" s="21"/>
      <c r="O74" s="23" t="str">
        <f>[1]기본정보!F10</f>
        <v>김철수</v>
      </c>
      <c r="P74" s="23"/>
      <c r="Q74" s="23"/>
      <c r="R74" s="23"/>
      <c r="S74" s="23"/>
      <c r="T74" s="23"/>
      <c r="U74" s="23"/>
      <c r="V74" s="23"/>
      <c r="W74" s="23"/>
      <c r="X74" s="24"/>
      <c r="Y74" s="24"/>
    </row>
    <row r="75" spans="2:25" s="14" customFormat="1" ht="11.25" customHeight="1">
      <c r="B75" s="10"/>
      <c r="C75" s="10" t="s">
        <v>44</v>
      </c>
      <c r="D75" s="10"/>
      <c r="E75" s="10"/>
      <c r="F75" s="10"/>
      <c r="G75" s="10"/>
      <c r="H75" s="10"/>
      <c r="I75" s="10"/>
      <c r="J75" s="10"/>
      <c r="K75" s="10"/>
      <c r="L75" s="10"/>
      <c r="M75" s="10"/>
      <c r="N75" s="10"/>
      <c r="O75" s="10"/>
      <c r="P75" s="10"/>
      <c r="Q75" s="10"/>
      <c r="R75" s="10"/>
      <c r="S75" s="10"/>
      <c r="T75" s="10"/>
      <c r="U75" s="10"/>
      <c r="V75" s="10"/>
      <c r="W75" s="10"/>
      <c r="X75" s="10"/>
      <c r="Y75" s="10"/>
    </row>
    <row r="76" spans="2:25" s="14" customFormat="1" ht="5.25" customHeight="1">
      <c r="B76" s="1"/>
      <c r="C76" s="1"/>
      <c r="D76" s="1"/>
      <c r="E76" s="1"/>
      <c r="F76" s="1"/>
      <c r="G76" s="1"/>
      <c r="H76" s="1"/>
      <c r="I76" s="1"/>
      <c r="J76" s="1"/>
      <c r="K76" s="1"/>
      <c r="L76" s="1"/>
      <c r="M76" s="1"/>
      <c r="N76" s="1"/>
      <c r="O76" s="1"/>
      <c r="P76" s="1"/>
      <c r="Q76" s="1"/>
      <c r="R76" s="1"/>
      <c r="S76" s="1"/>
      <c r="T76" s="1"/>
      <c r="U76" s="1"/>
      <c r="V76" s="1"/>
      <c r="W76" s="1"/>
      <c r="X76" s="1"/>
      <c r="Y76" s="1"/>
    </row>
    <row r="77" spans="2:25" s="14" customFormat="1" ht="16.5" customHeight="1">
      <c r="B77" s="1"/>
      <c r="C77" s="1"/>
      <c r="D77" s="1"/>
      <c r="E77" s="1"/>
      <c r="F77" s="1"/>
      <c r="G77" s="1"/>
      <c r="H77" s="1"/>
      <c r="I77" s="1"/>
      <c r="J77" s="1"/>
      <c r="K77" s="1"/>
      <c r="L77" s="21" t="s">
        <v>45</v>
      </c>
      <c r="M77" s="21"/>
      <c r="N77" s="21"/>
      <c r="O77" s="21"/>
      <c r="P77" s="21"/>
      <c r="Q77" s="21"/>
      <c r="R77" s="21"/>
      <c r="S77" s="21"/>
      <c r="T77" s="21"/>
      <c r="U77" s="21"/>
      <c r="V77" s="21"/>
      <c r="W77" s="21" t="s">
        <v>46</v>
      </c>
      <c r="X77" s="21"/>
      <c r="Y77" s="21"/>
    </row>
    <row r="78" spans="2:25" s="14" customFormat="1" ht="15" customHeight="1">
      <c r="B78" s="9"/>
      <c r="C78" s="23" t="s">
        <v>47</v>
      </c>
      <c r="D78" s="23"/>
      <c r="E78" s="23"/>
      <c r="F78" s="23"/>
      <c r="G78" s="9" t="s">
        <v>32</v>
      </c>
      <c r="H78" s="9"/>
      <c r="I78" s="9"/>
      <c r="J78" s="9"/>
      <c r="K78" s="9"/>
      <c r="L78" s="9"/>
      <c r="M78" s="9"/>
      <c r="N78" s="9"/>
      <c r="O78" s="9"/>
      <c r="P78" s="9"/>
      <c r="Q78" s="9"/>
      <c r="R78" s="9"/>
      <c r="S78" s="9"/>
      <c r="T78" s="9"/>
      <c r="U78" s="9"/>
      <c r="V78" s="9"/>
      <c r="W78" s="9"/>
      <c r="X78" s="9"/>
      <c r="Y78" s="9"/>
    </row>
    <row r="79" spans="2:25" s="14" customFormat="1" ht="11.25" customHeight="1">
      <c r="B79" s="1"/>
      <c r="C79" s="1"/>
      <c r="D79" s="1"/>
      <c r="E79" s="1"/>
      <c r="F79" s="1"/>
      <c r="G79" s="1"/>
      <c r="H79" s="1"/>
      <c r="I79" s="1"/>
      <c r="J79" s="1"/>
      <c r="K79" s="1"/>
      <c r="L79" s="1"/>
      <c r="M79" s="1"/>
      <c r="N79" s="1"/>
      <c r="O79" s="1"/>
      <c r="P79" s="1"/>
      <c r="Q79" s="1"/>
      <c r="R79" s="1"/>
      <c r="S79" s="1"/>
      <c r="T79" s="1"/>
      <c r="U79" s="1"/>
      <c r="V79" s="1"/>
      <c r="W79" s="1"/>
      <c r="X79" s="1"/>
      <c r="Y79" s="2" t="s">
        <v>33</v>
      </c>
    </row>
    <row r="80" spans="2:25" s="14" customFormat="1" ht="31.15" customHeight="1">
      <c r="B80" s="1"/>
      <c r="C80" s="1"/>
      <c r="D80" s="1"/>
      <c r="E80" s="1"/>
      <c r="F80" s="1"/>
      <c r="G80" s="1"/>
      <c r="H80" s="1"/>
      <c r="I80" s="1"/>
      <c r="J80" s="1"/>
      <c r="K80" s="1"/>
      <c r="L80" s="1"/>
      <c r="M80" s="1"/>
      <c r="N80" s="1"/>
      <c r="O80" s="1"/>
      <c r="P80" s="1"/>
      <c r="Q80" s="1"/>
      <c r="R80" s="1"/>
      <c r="S80" s="1"/>
      <c r="T80" s="1"/>
      <c r="U80" s="1"/>
      <c r="V80" s="1"/>
      <c r="W80" s="1"/>
      <c r="X80" s="1"/>
      <c r="Y80" s="2"/>
    </row>
  </sheetData>
  <mergeCells count="167">
    <mergeCell ref="L57:O57"/>
    <mergeCell ref="L58:O58"/>
    <mergeCell ref="P57:T58"/>
    <mergeCell ref="U57:Y58"/>
    <mergeCell ref="C78:F78"/>
    <mergeCell ref="S64:Y64"/>
    <mergeCell ref="S65:Y65"/>
    <mergeCell ref="S66:Y66"/>
    <mergeCell ref="M64:R64"/>
    <mergeCell ref="M65:R65"/>
    <mergeCell ref="M66:R66"/>
    <mergeCell ref="B57:C58"/>
    <mergeCell ref="L73:N73"/>
    <mergeCell ref="F65:L65"/>
    <mergeCell ref="F66:L66"/>
    <mergeCell ref="F60:L60"/>
    <mergeCell ref="F61:L61"/>
    <mergeCell ref="F62:L62"/>
    <mergeCell ref="F64:L64"/>
    <mergeCell ref="F63:L63"/>
    <mergeCell ref="S60:Y60"/>
    <mergeCell ref="S61:Y61"/>
    <mergeCell ref="S62:Y62"/>
    <mergeCell ref="S63:Y63"/>
    <mergeCell ref="M60:R60"/>
    <mergeCell ref="M61:R61"/>
    <mergeCell ref="M62:R62"/>
    <mergeCell ref="D58:K58"/>
    <mergeCell ref="B71:Y71"/>
    <mergeCell ref="B66:E66"/>
    <mergeCell ref="B63:E63"/>
    <mergeCell ref="B62:E62"/>
    <mergeCell ref="Q68:Y68"/>
    <mergeCell ref="B64:E64"/>
    <mergeCell ref="B60:E60"/>
    <mergeCell ref="B68:O68"/>
    <mergeCell ref="M63:R63"/>
    <mergeCell ref="B61:E61"/>
    <mergeCell ref="B65:E65"/>
    <mergeCell ref="B55:C56"/>
    <mergeCell ref="L55:O55"/>
    <mergeCell ref="L56:O56"/>
    <mergeCell ref="U56:V56"/>
    <mergeCell ref="W55:Y55"/>
    <mergeCell ref="W56:Y56"/>
    <mergeCell ref="D49:T49"/>
    <mergeCell ref="D51:T51"/>
    <mergeCell ref="U51:Y51"/>
    <mergeCell ref="U49:Y49"/>
    <mergeCell ref="D50:T50"/>
    <mergeCell ref="U50:Y50"/>
    <mergeCell ref="B50:C53"/>
    <mergeCell ref="D56:K56"/>
    <mergeCell ref="P55:T56"/>
    <mergeCell ref="U55:V55"/>
    <mergeCell ref="D55:K55"/>
    <mergeCell ref="I42:T42"/>
    <mergeCell ref="I22:T22"/>
    <mergeCell ref="U29:Y29"/>
    <mergeCell ref="U31:Y31"/>
    <mergeCell ref="U35:Y35"/>
    <mergeCell ref="U25:Y25"/>
    <mergeCell ref="D29:T29"/>
    <mergeCell ref="I32:T32"/>
    <mergeCell ref="I33:T33"/>
    <mergeCell ref="U32:Y32"/>
    <mergeCell ref="U33:Y33"/>
    <mergeCell ref="U34:Y34"/>
    <mergeCell ref="U22:Y22"/>
    <mergeCell ref="U23:Y23"/>
    <mergeCell ref="I23:T23"/>
    <mergeCell ref="D19:H28"/>
    <mergeCell ref="I24:T24"/>
    <mergeCell ref="I28:T28"/>
    <mergeCell ref="I26:T26"/>
    <mergeCell ref="I34:T34"/>
    <mergeCell ref="U24:Y24"/>
    <mergeCell ref="Q5:T5"/>
    <mergeCell ref="U5:Y5"/>
    <mergeCell ref="H4:P5"/>
    <mergeCell ref="B7:H8"/>
    <mergeCell ref="I7:T7"/>
    <mergeCell ref="I8:T8"/>
    <mergeCell ref="U8:Y8"/>
    <mergeCell ref="I25:T25"/>
    <mergeCell ref="D35:T35"/>
    <mergeCell ref="U20:Y20"/>
    <mergeCell ref="U21:Y21"/>
    <mergeCell ref="B32:C36"/>
    <mergeCell ref="U15:Y15"/>
    <mergeCell ref="U16:Y16"/>
    <mergeCell ref="U17:Y17"/>
    <mergeCell ref="I20:T20"/>
    <mergeCell ref="I17:T17"/>
    <mergeCell ref="I18:T18"/>
    <mergeCell ref="I19:T19"/>
    <mergeCell ref="I21:T21"/>
    <mergeCell ref="D14:H18"/>
    <mergeCell ref="D32:H34"/>
    <mergeCell ref="D36:T36"/>
    <mergeCell ref="U36:Y36"/>
    <mergeCell ref="U28:Y28"/>
    <mergeCell ref="U26:Y26"/>
    <mergeCell ref="I10:T10"/>
    <mergeCell ref="B13:C31"/>
    <mergeCell ref="D13:P13"/>
    <mergeCell ref="U13:Y13"/>
    <mergeCell ref="I14:T14"/>
    <mergeCell ref="U14:Y14"/>
    <mergeCell ref="I15:T15"/>
    <mergeCell ref="U18:Y18"/>
    <mergeCell ref="I16:T16"/>
    <mergeCell ref="U19:Y19"/>
    <mergeCell ref="B12:Y12"/>
    <mergeCell ref="U10:Y10"/>
    <mergeCell ref="D30:T30"/>
    <mergeCell ref="U30:Y30"/>
    <mergeCell ref="D31:R31"/>
    <mergeCell ref="S31:T31"/>
    <mergeCell ref="U7:Y7"/>
    <mergeCell ref="B4:C5"/>
    <mergeCell ref="D4:G5"/>
    <mergeCell ref="Q4:T4"/>
    <mergeCell ref="U4:Y4"/>
    <mergeCell ref="U9:Y9"/>
    <mergeCell ref="B9:H10"/>
    <mergeCell ref="I9:T9"/>
    <mergeCell ref="I45:T45"/>
    <mergeCell ref="U45:Y45"/>
    <mergeCell ref="I40:T40"/>
    <mergeCell ref="U40:Y40"/>
    <mergeCell ref="I41:T41"/>
    <mergeCell ref="U41:Y41"/>
    <mergeCell ref="D37:H42"/>
    <mergeCell ref="I27:T27"/>
    <mergeCell ref="U27:Y27"/>
    <mergeCell ref="U42:Y42"/>
    <mergeCell ref="D43:H47"/>
    <mergeCell ref="B37:C49"/>
    <mergeCell ref="I37:T37"/>
    <mergeCell ref="U37:Y37"/>
    <mergeCell ref="I38:T38"/>
    <mergeCell ref="U38:Y38"/>
    <mergeCell ref="I39:T39"/>
    <mergeCell ref="U39:Y39"/>
    <mergeCell ref="O77:V77"/>
    <mergeCell ref="W77:Y77"/>
    <mergeCell ref="L74:N74"/>
    <mergeCell ref="O73:W73"/>
    <mergeCell ref="O74:W74"/>
    <mergeCell ref="L77:N77"/>
    <mergeCell ref="X73:Y74"/>
    <mergeCell ref="U43:Y43"/>
    <mergeCell ref="D48:T48"/>
    <mergeCell ref="U48:Y48"/>
    <mergeCell ref="D52:T52"/>
    <mergeCell ref="U52:Y52"/>
    <mergeCell ref="I43:T43"/>
    <mergeCell ref="D53:T53"/>
    <mergeCell ref="U53:Y53"/>
    <mergeCell ref="I44:T44"/>
    <mergeCell ref="U44:Y44"/>
    <mergeCell ref="I46:T46"/>
    <mergeCell ref="U46:Y46"/>
    <mergeCell ref="I47:T47"/>
    <mergeCell ref="U47:Y47"/>
    <mergeCell ref="D57:K57"/>
  </mergeCells>
  <phoneticPr fontId="1" type="noConversion"/>
  <dataValidations count="1">
    <dataValidation type="list" allowBlank="1" showInputMessage="1" showErrorMessage="1" sqref="S31:T31">
      <formula1>"70%,15%"</formula1>
    </dataValidation>
  </dataValidations>
  <pageMargins left="0.23622047244094491" right="0.23622047244094491" top="0.74803149606299213" bottom="0.74803149606299213" header="0.31496062992125984" footer="0.31496062992125984"/>
  <pageSetup paperSize="9" orientation="portrait" horizontalDpi="4294967293" r:id="rId1"/>
  <rowBreaks count="1" manualBreakCount="1">
    <brk id="54" max="2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114</vt:lpstr>
      <vt:lpstr>'114'!Print_Area</vt:lpstr>
    </vt:vector>
  </TitlesOfParts>
  <Company>toto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toto</dc:creator>
  <cp:lastModifiedBy>821099715727</cp:lastModifiedBy>
  <cp:lastPrinted>2018-07-30T08:36:06Z</cp:lastPrinted>
  <dcterms:created xsi:type="dcterms:W3CDTF">2011-03-18T14:39:38Z</dcterms:created>
  <dcterms:modified xsi:type="dcterms:W3CDTF">2024-03-13T02:32:01Z</dcterms:modified>
</cp:coreProperties>
</file>