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26(갑)" sheetId="1" r:id="rId1"/>
    <sheet name="별지1" sheetId="2" r:id="rId2"/>
  </sheets>
  <externalReferences>
    <externalReference r:id="rId3"/>
    <externalReference r:id="rId4"/>
    <externalReference r:id="rId5"/>
  </externalReferences>
  <definedNames>
    <definedName name="_xlnm.Print_Area" localSheetId="0">'26(갑)'!$B$14:$AA$50</definedName>
    <definedName name="_xlnm.Print_Area" localSheetId="1">별지1!$B$2:$AA$39</definedName>
  </definedNames>
  <calcPr calcId="145621"/>
</workbook>
</file>

<file path=xl/calcChain.xml><?xml version="1.0" encoding="utf-8"?>
<calcChain xmlns="http://schemas.openxmlformats.org/spreadsheetml/2006/main">
  <c r="W16" i="1" l="1"/>
  <c r="W15" i="1"/>
  <c r="D15" i="1"/>
  <c r="K21" i="1" l="1"/>
  <c r="H21" i="1"/>
  <c r="E21" i="1"/>
  <c r="G37" i="2"/>
  <c r="G35" i="2"/>
  <c r="G33" i="2"/>
  <c r="G31" i="2"/>
  <c r="G29" i="2"/>
  <c r="G27" i="2"/>
  <c r="G25" i="2"/>
  <c r="G23" i="2"/>
  <c r="G21" i="2"/>
  <c r="G19" i="2"/>
  <c r="G17" i="2"/>
  <c r="G15" i="2"/>
  <c r="G13" i="2"/>
  <c r="G11" i="2"/>
  <c r="G9" i="2"/>
  <c r="G47" i="1"/>
  <c r="G43" i="1"/>
  <c r="G41" i="1"/>
  <c r="G39" i="1"/>
  <c r="G37" i="1"/>
  <c r="G35" i="1"/>
  <c r="G33" i="1"/>
  <c r="G31" i="1"/>
  <c r="G29" i="1"/>
  <c r="G27" i="1"/>
  <c r="M25" i="1"/>
  <c r="M26" i="1"/>
  <c r="Y25" i="1" s="1"/>
  <c r="S25" i="1"/>
  <c r="S26" i="1"/>
  <c r="M27" i="1"/>
  <c r="M28" i="1"/>
  <c r="S27" i="1"/>
  <c r="S28" i="1"/>
  <c r="Y27" i="1"/>
  <c r="M29" i="1"/>
  <c r="M30" i="1"/>
  <c r="S29" i="1"/>
  <c r="Y29" i="1" s="1"/>
  <c r="S30" i="1"/>
  <c r="M31" i="1"/>
  <c r="M32" i="1"/>
  <c r="Y31" i="1" s="1"/>
  <c r="S31" i="1"/>
  <c r="S32" i="1"/>
  <c r="M33" i="1"/>
  <c r="M34" i="1"/>
  <c r="Y33" i="1" s="1"/>
  <c r="S33" i="1"/>
  <c r="S34" i="1"/>
  <c r="M35" i="1"/>
  <c r="M36" i="1"/>
  <c r="S35" i="1"/>
  <c r="S36" i="1"/>
  <c r="Y35" i="1"/>
  <c r="M37" i="1"/>
  <c r="M38" i="1"/>
  <c r="Y37" i="1" s="1"/>
  <c r="S37" i="1"/>
  <c r="S38" i="1"/>
  <c r="M39" i="1"/>
  <c r="M40" i="1"/>
  <c r="S39" i="1"/>
  <c r="Y39" i="1" s="1"/>
  <c r="S40" i="1"/>
  <c r="M41" i="1"/>
  <c r="M42" i="1"/>
  <c r="Y41" i="1" s="1"/>
  <c r="S41" i="1"/>
  <c r="S42" i="1"/>
  <c r="M43" i="1"/>
  <c r="M44" i="1"/>
  <c r="S43" i="1"/>
  <c r="S44" i="1"/>
  <c r="Y43" i="1"/>
  <c r="G45" i="1"/>
  <c r="M45" i="1"/>
  <c r="M46" i="1"/>
  <c r="S45" i="1"/>
  <c r="S46" i="1"/>
  <c r="Y45" i="1"/>
  <c r="M47" i="1"/>
  <c r="M48" i="1"/>
  <c r="Y47" i="1" s="1"/>
  <c r="S47" i="1"/>
  <c r="S48" i="1"/>
  <c r="M9" i="2"/>
  <c r="M10" i="2"/>
  <c r="S9" i="2"/>
  <c r="Y9" i="2" s="1"/>
  <c r="S10" i="2"/>
  <c r="M11" i="2"/>
  <c r="M12" i="2"/>
  <c r="Y11" i="2" s="1"/>
  <c r="S11" i="2"/>
  <c r="S12" i="2"/>
  <c r="M13" i="2"/>
  <c r="M14" i="2"/>
  <c r="S13" i="2"/>
  <c r="S14" i="2"/>
  <c r="Y13" i="2"/>
  <c r="M15" i="2"/>
  <c r="M16" i="2"/>
  <c r="Y15" i="2" s="1"/>
  <c r="S15" i="2"/>
  <c r="S16" i="2"/>
  <c r="M17" i="2"/>
  <c r="M18" i="2"/>
  <c r="S17" i="2"/>
  <c r="Y17" i="2" s="1"/>
  <c r="S18" i="2"/>
  <c r="M19" i="2"/>
  <c r="M20" i="2"/>
  <c r="Y19" i="2" s="1"/>
  <c r="S19" i="2"/>
  <c r="S20" i="2"/>
  <c r="M21" i="2"/>
  <c r="M22" i="2"/>
  <c r="S21" i="2"/>
  <c r="S22" i="2"/>
  <c r="Y21" i="2"/>
  <c r="M23" i="2"/>
  <c r="M24" i="2"/>
  <c r="Y23" i="2" s="1"/>
  <c r="S23" i="2"/>
  <c r="S24" i="2"/>
  <c r="M25" i="2"/>
  <c r="M26" i="2"/>
  <c r="S25" i="2"/>
  <c r="Y25" i="2" s="1"/>
  <c r="S26" i="2"/>
  <c r="M27" i="2"/>
  <c r="M28" i="2"/>
  <c r="Y27" i="2" s="1"/>
  <c r="S27" i="2"/>
  <c r="S28" i="2"/>
  <c r="M29" i="2"/>
  <c r="M30" i="2"/>
  <c r="S29" i="2"/>
  <c r="S30" i="2"/>
  <c r="Y29" i="2"/>
  <c r="M31" i="2"/>
  <c r="M32" i="2"/>
  <c r="Y31" i="2" s="1"/>
  <c r="S31" i="2"/>
  <c r="S32" i="2"/>
  <c r="M33" i="2"/>
  <c r="M34" i="2"/>
  <c r="S33" i="2"/>
  <c r="Y33" i="2" s="1"/>
  <c r="S34" i="2"/>
  <c r="M35" i="2"/>
  <c r="M36" i="2"/>
  <c r="Y35" i="2" s="1"/>
  <c r="S35" i="2"/>
  <c r="S36" i="2"/>
  <c r="M37" i="2"/>
  <c r="M38" i="2"/>
  <c r="S37" i="2"/>
  <c r="S38" i="2"/>
  <c r="Y37" i="2"/>
  <c r="V25" i="1"/>
  <c r="V27" i="1"/>
  <c r="V29" i="1"/>
  <c r="V31" i="1"/>
  <c r="V33" i="1"/>
  <c r="V35" i="1"/>
  <c r="V37" i="1"/>
  <c r="V39" i="1"/>
  <c r="V41" i="1"/>
  <c r="V43" i="1"/>
  <c r="V45" i="1"/>
  <c r="V47" i="1"/>
  <c r="V9" i="2"/>
  <c r="V11" i="2"/>
  <c r="V13" i="2"/>
  <c r="V15" i="2"/>
  <c r="V17" i="2"/>
  <c r="V19" i="2"/>
  <c r="V21" i="2"/>
  <c r="V23" i="2"/>
  <c r="V25" i="2"/>
  <c r="V27" i="2"/>
  <c r="V29" i="2"/>
  <c r="V31" i="2"/>
  <c r="V33" i="2"/>
  <c r="V35" i="2"/>
  <c r="V37" i="2"/>
  <c r="V49" i="1"/>
  <c r="S49" i="1"/>
  <c r="P49" i="1"/>
  <c r="M49" i="1"/>
  <c r="J49" i="1"/>
  <c r="G49" i="1"/>
  <c r="D49" i="1"/>
  <c r="D3" i="2"/>
  <c r="W3" i="2"/>
  <c r="W4" i="2"/>
  <c r="B21" i="1"/>
  <c r="N21" i="1" l="1"/>
  <c r="Y49" i="1"/>
  <c r="R21" i="1" s="1"/>
  <c r="U21" i="1" l="1"/>
  <c r="X21" i="1" s="1"/>
</calcChain>
</file>

<file path=xl/comments1.xml><?xml version="1.0" encoding="utf-8"?>
<comments xmlns="http://schemas.openxmlformats.org/spreadsheetml/2006/main">
  <authors>
    <author>이병진</author>
  </authors>
  <commentList>
    <comment ref="B19" authorId="0">
      <text>
        <r>
          <rPr>
            <sz val="9"/>
            <color indexed="81"/>
            <rFont val="굴림"/>
            <family val="3"/>
            <charset val="129"/>
          </rPr>
          <t>①지급이자란에는 18.지급이자란의 금액을 기입합니다.</t>
        </r>
      </text>
    </comment>
    <comment ref="R19" authorId="0">
      <text>
        <r>
          <rPr>
            <sz val="9"/>
            <color indexed="81"/>
            <rFont val="굴림"/>
            <family val="3"/>
            <charset val="129"/>
          </rPr>
          <t>⑥차입금란에는 19.란의 차입금적수를 기입합니다.</t>
        </r>
      </text>
    </comment>
    <comment ref="E20" authorId="0">
      <text>
        <r>
          <rPr>
            <sz val="9"/>
            <color indexed="81"/>
            <rFont val="굴림"/>
            <family val="3"/>
            <charset val="129"/>
          </rPr>
          <t>②의 업무무관부동산란에는 업무무관부동산등에관련한차입금이자조정명세서(을)상의 1. 업무무관부동산의 적수란의 ⑦란중 계란의 금액을 기입합니다.</t>
        </r>
      </text>
    </comment>
    <comment ref="H20" authorId="0">
      <text>
        <r>
          <rPr>
            <sz val="9"/>
            <color indexed="81"/>
            <rFont val="굴림"/>
            <family val="3"/>
            <charset val="129"/>
          </rPr>
          <t>③업무무관동산란에는 업무무관부동산등에관련한차입금이자조정명세서(을)상의 2. 업무무관동산의 적수란의 ⑦란중 계란의 금액을 기입합니다.</t>
        </r>
      </text>
    </comment>
    <comment ref="K20" authorId="0">
      <text>
        <r>
          <rPr>
            <sz val="9"/>
            <color indexed="81"/>
            <rFont val="굴림"/>
            <family val="3"/>
            <charset val="129"/>
          </rPr>
          <t>④가지급금등란에는 업무무관부동산등에관련한차입금이자조정명세서(을)상의 ⑧란의 적수금액을 기입하되, 동일인에 대한 가지급금과 가수금이 있는 경우에는 이를 상계합니다.</t>
        </r>
      </text>
    </comment>
    <comment ref="J23" authorId="0">
      <text>
        <r>
          <rPr>
            <sz val="9"/>
            <color indexed="81"/>
            <rFont val="굴림"/>
            <family val="3"/>
            <charset val="129"/>
          </rPr>
          <t>⑬․⑭란의 상단에는 채권자불분명사채의 이자로서 손금불산입한 지급이자 및 차입금적수를 각각 기입하고, 하단에는 지급받은 자가 분명하지 아니한 채권․증권의 이자 또는 할인액으로서 손금불산입한 지급이자 및 차입금 적수를 기입합니다.</t>
        </r>
      </text>
    </comment>
    <comment ref="P23" authorId="0">
      <text>
        <r>
          <rPr>
            <sz val="9"/>
            <color indexed="81"/>
            <rFont val="굴림"/>
            <family val="3"/>
            <charset val="129"/>
          </rPr>
          <t>16.17.란의 상단에는 건설자금이자로서 손금불산입한 지급이자 및 차입금적수를 각각 기입하고, 하단에는 국제조세조정에관한법률 제14조의 규정에 의하여 손금불산입한 지급이자 및 차입금적수를 각각 기입합니다.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J7" authorId="0">
      <text>
        <r>
          <rPr>
            <sz val="9"/>
            <color indexed="81"/>
            <rFont val="굴림"/>
            <family val="3"/>
            <charset val="129"/>
          </rPr>
          <t>⑬․⑭란의 상단에는 채권자불분명사채의 이자로서 손금불산입한 지급이자 및 차입금적수를 각각 기입하고, 하단에는 지급받은 자가 분명하지 아니한 채권․증권의 이자 또는 할인액으로서 손금불산입한 지급이자 및 차입금 적수를 기입합니다.</t>
        </r>
      </text>
    </comment>
    <comment ref="P7" authorId="0">
      <text>
        <r>
          <rPr>
            <sz val="9"/>
            <color indexed="81"/>
            <rFont val="굴림"/>
            <family val="3"/>
            <charset val="129"/>
          </rPr>
          <t>16.17.란의 상단에는 건설자금이자로서 손금불산입한 지급이자 및 차입금적수를 각각 기입하고, 하단에는 국제조세조정에관한법률 제14조의 규정에 의하여 손금불산입한 지급이자 및 차입금적수를 각각 기입합니다.</t>
        </r>
      </text>
    </comment>
  </commentList>
</comments>
</file>

<file path=xl/sharedStrings.xml><?xml version="1.0" encoding="utf-8"?>
<sst xmlns="http://schemas.openxmlformats.org/spreadsheetml/2006/main" count="57" uniqueCount="40">
  <si>
    <t>(앞   쪽)</t>
    <phoneticPr fontId="2" type="noConversion"/>
  </si>
  <si>
    <t>사업
연도</t>
    <phoneticPr fontId="2" type="noConversion"/>
  </si>
  <si>
    <t xml:space="preserve">  1. 업무무관부동산 등에 관련한 차입금 지급이자</t>
    <phoneticPr fontId="2" type="noConversion"/>
  </si>
  <si>
    <t>①
지급
이자</t>
    <phoneticPr fontId="2" type="noConversion"/>
  </si>
  <si>
    <t>⑥차입금
(=19.)</t>
    <phoneticPr fontId="2" type="noConversion"/>
  </si>
  <si>
    <t>⑦
⑤와 ⑥중
적은금액</t>
    <phoneticPr fontId="2" type="noConversion"/>
  </si>
  <si>
    <t>②업무무관
부동산</t>
    <phoneticPr fontId="2" type="noConversion"/>
  </si>
  <si>
    <t>③업무
무관동산</t>
    <phoneticPr fontId="2" type="noConversion"/>
  </si>
  <si>
    <t>⑨
이자율</t>
    <phoneticPr fontId="2" type="noConversion"/>
  </si>
  <si>
    <t>⑩
지급
이자</t>
    <phoneticPr fontId="2" type="noConversion"/>
  </si>
  <si>
    <t>⑪
차입금
적   수</t>
    <phoneticPr fontId="2" type="noConversion"/>
  </si>
  <si>
    <t>⑫채권자불분명
사채이자 등</t>
    <phoneticPr fontId="2" type="noConversion"/>
  </si>
  <si>
    <t>⑮건설자금
이자 등</t>
    <phoneticPr fontId="2" type="noConversion"/>
  </si>
  <si>
    <t>⑬
지급
이자</t>
    <phoneticPr fontId="2" type="noConversion"/>
  </si>
  <si>
    <t>⑭
차입금
적   수</t>
    <phoneticPr fontId="2" type="noConversion"/>
  </si>
  <si>
    <t>16.
지급
이자</t>
    <phoneticPr fontId="2" type="noConversion"/>
  </si>
  <si>
    <t>17.
차입금
적수</t>
    <phoneticPr fontId="2" type="noConversion"/>
  </si>
  <si>
    <t>18.지급
이자[⑩-
⑬-16.]</t>
    <phoneticPr fontId="2" type="noConversion"/>
  </si>
  <si>
    <t>19.차입
금적수
[⑪-⑭
-17.]</t>
    <phoneticPr fontId="2" type="noConversion"/>
  </si>
  <si>
    <t>[별지 제26호 서식(갑)] (2006.3.14. 개정)</t>
    <phoneticPr fontId="2" type="noConversion"/>
  </si>
  <si>
    <t>법     인     명</t>
    <phoneticPr fontId="2" type="noConversion"/>
  </si>
  <si>
    <t>사업자등록번호</t>
    <phoneticPr fontId="2" type="noConversion"/>
  </si>
  <si>
    <t>적수</t>
    <phoneticPr fontId="2" type="noConversion"/>
  </si>
  <si>
    <t>⑧손금불산입
지급이자
(①×⑦÷⑥)</t>
    <phoneticPr fontId="2" type="noConversion"/>
  </si>
  <si>
    <t>④가지
급금등</t>
    <phoneticPr fontId="2" type="noConversion"/>
  </si>
  <si>
    <t>⑤계
(②+③+④)</t>
    <phoneticPr fontId="2" type="noConversion"/>
  </si>
  <si>
    <t xml:space="preserve">  2. 지급이자 및 차입금 적수계산</t>
    <phoneticPr fontId="2" type="noConversion"/>
  </si>
  <si>
    <t>차감</t>
    <phoneticPr fontId="2" type="noConversion"/>
  </si>
  <si>
    <t>합계</t>
    <phoneticPr fontId="2" type="noConversion"/>
  </si>
  <si>
    <t>210㎜×297㎜</t>
    <phoneticPr fontId="2" type="noConversion"/>
  </si>
  <si>
    <t>※ 관련서식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</si>
  <si>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</si>
  <si>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</si>
  <si>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</si>
  <si>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업무무관부동산등에관련한
차입금이자조정명세서(갑)</t>
    <phoneticPr fontId="2" type="noConversion"/>
  </si>
  <si>
    <t>• ⑧란의 금액을 15호 부표1 서식에 옮겨 적습니다.
• 26호(을) 서식의 업무무관자산 및 가지급금 적수를 불러오기하여 ②ㆍ③ㆍ④란에 각각 표시합니다.</t>
    <phoneticPr fontId="2" type="noConversion"/>
  </si>
  <si>
    <t>업무무관부동산 등 이자조정명세서(을)</t>
    <phoneticPr fontId="2" type="noConversion"/>
  </si>
  <si>
    <t>과목별 소득금액조정명세서(1)</t>
    <phoneticPr fontId="2" type="noConversion"/>
  </si>
  <si>
    <t>주요계정명세서(갑)</t>
    <phoneticPr fontId="2" type="noConversion"/>
  </si>
  <si>
    <t>업무무관부동산등에관련한
차입금이자조정명세서(갑) 별지(1)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</si>
</sst>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4" borderId="5" xfId="2" applyFont="1" applyFill="1" applyBorder="1" applyAlignment="1">
      <alignment horizontal="center" vertical="center"/>
    </xf>
    <xf numFmtId="0" fontId="7" fillId="4" borderId="6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0" fontId="6" fillId="0" borderId="12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1" fillId="0" borderId="13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1" fillId="4" borderId="17" xfId="2" applyFont="1" applyFill="1" applyBorder="1" applyAlignment="1">
      <alignment horizontal="center" vertical="center" wrapText="1"/>
    </xf>
    <xf numFmtId="0" fontId="1" fillId="4" borderId="18" xfId="2" applyFont="1" applyFill="1" applyBorder="1" applyAlignment="1">
      <alignment horizontal="center" vertical="center" wrapText="1"/>
    </xf>
    <xf numFmtId="0" fontId="1" fillId="4" borderId="14" xfId="2" applyFont="1" applyFill="1" applyBorder="1" applyAlignment="1">
      <alignment horizontal="center" vertical="center" wrapText="1"/>
    </xf>
    <xf numFmtId="0" fontId="7" fillId="4" borderId="19" xfId="2" applyFont="1" applyFill="1" applyBorder="1" applyAlignment="1">
      <alignment horizontal="center" vertical="center" wrapText="1"/>
    </xf>
    <xf numFmtId="0" fontId="7" fillId="4" borderId="20" xfId="2" applyFont="1" applyFill="1" applyBorder="1" applyAlignment="1">
      <alignment horizontal="center" vertical="center" wrapText="1"/>
    </xf>
    <xf numFmtId="0" fontId="7" fillId="4" borderId="16" xfId="2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33" xfId="2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33" xfId="1" applyFont="1" applyFill="1" applyBorder="1">
      <alignment horizontal="right" vertical="center" shrinkToFit="1"/>
    </xf>
    <xf numFmtId="176" fontId="7" fillId="5" borderId="34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0" fontId="6" fillId="0" borderId="34" xfId="2" applyFont="1" applyBorder="1" applyAlignment="1">
      <alignment vertical="center"/>
    </xf>
    <xf numFmtId="0" fontId="6" fillId="0" borderId="2" xfId="2" applyFont="1" applyBorder="1" applyAlignment="1">
      <alignment vertical="center"/>
    </xf>
    <xf numFmtId="0" fontId="6" fillId="0" borderId="33" xfId="2" applyFont="1" applyBorder="1" applyAlignment="1">
      <alignment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 wrapText="1"/>
    </xf>
    <xf numFmtId="10" fontId="7" fillId="0" borderId="24" xfId="0" applyNumberFormat="1" applyFont="1" applyBorder="1">
      <alignment vertical="center"/>
    </xf>
    <xf numFmtId="10" fontId="7" fillId="0" borderId="26" xfId="0" applyNumberFormat="1" applyFont="1" applyBorder="1">
      <alignment vertical="center"/>
    </xf>
    <xf numFmtId="10" fontId="7" fillId="0" borderId="27" xfId="0" applyNumberFormat="1" applyFont="1" applyBorder="1">
      <alignment vertical="center"/>
    </xf>
    <xf numFmtId="10" fontId="7" fillId="0" borderId="29" xfId="0" applyNumberFormat="1" applyFont="1" applyBorder="1">
      <alignment vertical="center"/>
    </xf>
    <xf numFmtId="176" fontId="7" fillId="0" borderId="35" xfId="1" applyFont="1" applyFill="1" applyBorder="1">
      <alignment horizontal="right" vertical="center" shrinkToFit="1"/>
    </xf>
    <xf numFmtId="176" fontId="7" fillId="0" borderId="25" xfId="1" applyFont="1" applyFill="1" applyBorder="1">
      <alignment horizontal="right" vertical="center" shrinkToFit="1"/>
    </xf>
    <xf numFmtId="176" fontId="7" fillId="0" borderId="26" xfId="1" applyFont="1" applyFill="1" applyBorder="1">
      <alignment horizontal="right" vertical="center" shrinkToFit="1"/>
    </xf>
    <xf numFmtId="176" fontId="7" fillId="0" borderId="36" xfId="1" applyFont="1" applyFill="1" applyBorder="1">
      <alignment horizontal="right" vertical="center" shrinkToFit="1"/>
    </xf>
    <xf numFmtId="176" fontId="7" fillId="0" borderId="28" xfId="1" applyFont="1" applyFill="1" applyBorder="1">
      <alignment horizontal="right" vertical="center" shrinkToFit="1"/>
    </xf>
    <xf numFmtId="176" fontId="7" fillId="0" borderId="29" xfId="1" applyFont="1" applyFill="1" applyBorder="1">
      <alignment horizontal="right" vertical="center" shrinkToFit="1"/>
    </xf>
    <xf numFmtId="176" fontId="7" fillId="0" borderId="30" xfId="1" applyFont="1" applyFill="1" applyBorder="1">
      <alignment horizontal="right" vertical="center" shrinkToFit="1"/>
    </xf>
    <xf numFmtId="176" fontId="7" fillId="0" borderId="31" xfId="1" applyFont="1" applyFill="1" applyBorder="1">
      <alignment horizontal="right" vertical="center" shrinkToFit="1"/>
    </xf>
    <xf numFmtId="176" fontId="7" fillId="0" borderId="32" xfId="1" applyFont="1" applyFill="1" applyBorder="1">
      <alignment horizontal="right" vertical="center" shrinkToFit="1"/>
    </xf>
    <xf numFmtId="176" fontId="7" fillId="5" borderId="35" xfId="1" applyFont="1" applyFill="1" applyBorder="1">
      <alignment horizontal="right" vertical="center" shrinkToFit="1"/>
    </xf>
    <xf numFmtId="176" fontId="7" fillId="5" borderId="25" xfId="1" applyFont="1" applyFill="1" applyBorder="1">
      <alignment horizontal="right" vertical="center" shrinkToFit="1"/>
    </xf>
    <xf numFmtId="176" fontId="7" fillId="5" borderId="26" xfId="1" applyFont="1" applyFill="1" applyBorder="1">
      <alignment horizontal="right" vertical="center" shrinkToFit="1"/>
    </xf>
    <xf numFmtId="176" fontId="7" fillId="5" borderId="36" xfId="1" applyFont="1" applyFill="1" applyBorder="1">
      <alignment horizontal="right" vertical="center" shrinkToFit="1"/>
    </xf>
    <xf numFmtId="176" fontId="7" fillId="5" borderId="28" xfId="1" applyFont="1" applyFill="1" applyBorder="1">
      <alignment horizontal="right" vertical="center" shrinkToFit="1"/>
    </xf>
    <xf numFmtId="176" fontId="7" fillId="5" borderId="29" xfId="1" applyFont="1" applyFill="1" applyBorder="1">
      <alignment horizontal="right" vertical="center" shrinkToFit="1"/>
    </xf>
    <xf numFmtId="176" fontId="7" fillId="5" borderId="38" xfId="1" applyFont="1" applyFill="1" applyBorder="1">
      <alignment horizontal="right" vertical="center" shrinkToFit="1"/>
    </xf>
    <xf numFmtId="176" fontId="7" fillId="5" borderId="39" xfId="1" applyFont="1" applyFill="1" applyBorder="1">
      <alignment horizontal="right" vertical="center" shrinkToFit="1"/>
    </xf>
    <xf numFmtId="0" fontId="7" fillId="0" borderId="4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76" fontId="7" fillId="5" borderId="7" xfId="1" applyFont="1" applyFill="1" applyBorder="1">
      <alignment horizontal="right" vertical="center" shrinkToFit="1"/>
    </xf>
    <xf numFmtId="176" fontId="7" fillId="5" borderId="8" xfId="1" applyFont="1" applyFill="1" applyBorder="1">
      <alignment horizontal="right" vertical="center" shrinkToFit="1"/>
    </xf>
    <xf numFmtId="176" fontId="7" fillId="5" borderId="9" xfId="1" applyFont="1" applyFill="1" applyBorder="1">
      <alignment horizontal="right" vertical="center" shrinkToFit="1"/>
    </xf>
    <xf numFmtId="176" fontId="7" fillId="5" borderId="41" xfId="1" applyFont="1" applyFill="1" applyBorder="1">
      <alignment horizontal="right" vertical="center" shrinkToFit="1"/>
    </xf>
    <xf numFmtId="0" fontId="5" fillId="3" borderId="0" xfId="3" applyFont="1" applyFill="1" applyBorder="1" applyAlignment="1" applyProtection="1">
      <alignment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left" vertical="center" wrapText="1" indent="1"/>
    </xf>
    <xf numFmtId="0" fontId="6" fillId="6" borderId="45" xfId="0" applyFont="1" applyFill="1" applyBorder="1" applyAlignment="1">
      <alignment horizontal="left" vertical="center" indent="1"/>
    </xf>
    <xf numFmtId="0" fontId="6" fillId="6" borderId="46" xfId="0" applyFont="1" applyFill="1" applyBorder="1" applyAlignment="1">
      <alignment horizontal="left" vertical="center" indent="1"/>
    </xf>
    <xf numFmtId="0" fontId="6" fillId="6" borderId="47" xfId="0" applyFont="1" applyFill="1" applyBorder="1" applyAlignment="1">
      <alignment horizontal="left" vertical="center" indent="1"/>
    </xf>
    <xf numFmtId="176" fontId="1" fillId="5" borderId="35" xfId="1" applyFont="1" applyFill="1" applyBorder="1">
      <alignment horizontal="right" vertical="center" shrinkToFit="1"/>
    </xf>
    <xf numFmtId="176" fontId="1" fillId="5" borderId="25" xfId="1" applyFont="1" applyFill="1" applyBorder="1">
      <alignment horizontal="right" vertical="center" shrinkToFit="1"/>
    </xf>
    <xf numFmtId="176" fontId="1" fillId="5" borderId="38" xfId="1" applyFont="1" applyFill="1" applyBorder="1">
      <alignment horizontal="right" vertical="center" shrinkToFit="1"/>
    </xf>
    <xf numFmtId="176" fontId="1" fillId="5" borderId="36" xfId="1" applyFont="1" applyFill="1" applyBorder="1">
      <alignment horizontal="right" vertical="center" shrinkToFit="1"/>
    </xf>
    <xf numFmtId="176" fontId="1" fillId="5" borderId="28" xfId="1" applyFont="1" applyFill="1" applyBorder="1">
      <alignment horizontal="right" vertical="center" shrinkToFit="1"/>
    </xf>
    <xf numFmtId="176" fontId="1" fillId="5" borderId="39" xfId="1" applyFont="1" applyFill="1" applyBorder="1">
      <alignment horizontal="right" vertical="center" shrinkToFit="1"/>
    </xf>
    <xf numFmtId="176" fontId="1" fillId="0" borderId="30" xfId="1" applyFont="1" applyFill="1" applyBorder="1">
      <alignment horizontal="right" vertical="center" shrinkToFit="1"/>
    </xf>
    <xf numFmtId="176" fontId="1" fillId="0" borderId="31" xfId="1" applyFont="1" applyFill="1" applyBorder="1">
      <alignment horizontal="right" vertical="center" shrinkToFit="1"/>
    </xf>
    <xf numFmtId="176" fontId="1" fillId="0" borderId="32" xfId="1" applyFont="1" applyFill="1" applyBorder="1">
      <alignment horizontal="right" vertical="center" shrinkToFit="1"/>
    </xf>
    <xf numFmtId="176" fontId="1" fillId="5" borderId="26" xfId="1" applyFont="1" applyFill="1" applyBorder="1">
      <alignment horizontal="right" vertical="center" shrinkToFit="1"/>
    </xf>
    <xf numFmtId="176" fontId="1" fillId="5" borderId="29" xfId="1" applyFont="1" applyFill="1" applyBorder="1">
      <alignment horizontal="right" vertical="center" shrinkToFit="1"/>
    </xf>
    <xf numFmtId="10" fontId="1" fillId="0" borderId="24" xfId="0" applyNumberFormat="1" applyFont="1" applyBorder="1">
      <alignment vertical="center"/>
    </xf>
    <xf numFmtId="10" fontId="1" fillId="0" borderId="26" xfId="0" applyNumberFormat="1" applyFont="1" applyBorder="1">
      <alignment vertical="center"/>
    </xf>
    <xf numFmtId="10" fontId="1" fillId="0" borderId="27" xfId="0" applyNumberFormat="1" applyFont="1" applyBorder="1">
      <alignment vertical="center"/>
    </xf>
    <xf numFmtId="10" fontId="1" fillId="0" borderId="29" xfId="0" applyNumberFormat="1" applyFont="1" applyBorder="1">
      <alignment vertical="center"/>
    </xf>
    <xf numFmtId="176" fontId="1" fillId="0" borderId="35" xfId="1" applyFont="1" applyFill="1" applyBorder="1">
      <alignment horizontal="right" vertical="center" shrinkToFit="1"/>
    </xf>
    <xf numFmtId="176" fontId="1" fillId="0" borderId="25" xfId="1" applyFont="1" applyFill="1" applyBorder="1">
      <alignment horizontal="right" vertical="center" shrinkToFit="1"/>
    </xf>
    <xf numFmtId="176" fontId="1" fillId="0" borderId="26" xfId="1" applyFont="1" applyFill="1" applyBorder="1">
      <alignment horizontal="right" vertical="center" shrinkToFit="1"/>
    </xf>
    <xf numFmtId="176" fontId="1" fillId="0" borderId="36" xfId="1" applyFont="1" applyFill="1" applyBorder="1">
      <alignment horizontal="right" vertical="center" shrinkToFit="1"/>
    </xf>
    <xf numFmtId="176" fontId="1" fillId="0" borderId="28" xfId="1" applyFont="1" applyFill="1" applyBorder="1">
      <alignment horizontal="right" vertical="center" shrinkToFit="1"/>
    </xf>
    <xf numFmtId="176" fontId="1" fillId="0" borderId="29" xfId="1" applyFont="1" applyFill="1" applyBorder="1">
      <alignment horizontal="right" vertical="center" shrinkToFit="1"/>
    </xf>
    <xf numFmtId="176" fontId="1" fillId="5" borderId="19" xfId="1" applyFont="1" applyFill="1" applyBorder="1">
      <alignment horizontal="right" vertical="center" shrinkToFit="1"/>
    </xf>
    <xf numFmtId="176" fontId="1" fillId="5" borderId="20" xfId="1" applyFont="1" applyFill="1" applyBorder="1">
      <alignment horizontal="right" vertical="center" shrinkToFit="1"/>
    </xf>
    <xf numFmtId="176" fontId="1" fillId="5" borderId="16" xfId="1" applyFont="1" applyFill="1" applyBorder="1">
      <alignment horizontal="right" vertical="center" shrinkToFit="1"/>
    </xf>
    <xf numFmtId="10" fontId="1" fillId="0" borderId="15" xfId="0" applyNumberFormat="1" applyFont="1" applyBorder="1">
      <alignment vertical="center"/>
    </xf>
    <xf numFmtId="10" fontId="1" fillId="0" borderId="16" xfId="0" applyNumberFormat="1" applyFont="1" applyBorder="1">
      <alignment vertical="center"/>
    </xf>
    <xf numFmtId="176" fontId="1" fillId="0" borderId="19" xfId="1" applyFont="1" applyFill="1" applyBorder="1">
      <alignment horizontal="right" vertical="center" shrinkToFit="1"/>
    </xf>
    <xf numFmtId="176" fontId="1" fillId="0" borderId="20" xfId="1" applyFont="1" applyFill="1" applyBorder="1">
      <alignment horizontal="right" vertical="center" shrinkToFit="1"/>
    </xf>
    <xf numFmtId="176" fontId="1" fillId="0" borderId="16" xfId="1" applyFont="1" applyFill="1" applyBorder="1">
      <alignment horizontal="right" vertical="center" shrinkToFit="1"/>
    </xf>
    <xf numFmtId="176" fontId="1" fillId="5" borderId="48" xfId="1" applyFont="1" applyFill="1" applyBorder="1">
      <alignment horizontal="right" vertical="center" shrinkToFit="1"/>
    </xf>
    <xf numFmtId="176" fontId="1" fillId="0" borderId="7" xfId="1" applyFont="1" applyFill="1" applyBorder="1">
      <alignment horizontal="right" vertical="center" shrinkToFit="1"/>
    </xf>
    <xf numFmtId="176" fontId="1" fillId="0" borderId="8" xfId="1" applyFont="1" applyFill="1" applyBorder="1">
      <alignment horizontal="right" vertical="center" shrinkToFit="1"/>
    </xf>
    <xf numFmtId="176" fontId="1" fillId="0" borderId="9" xfId="1" applyFont="1" applyFill="1" applyBorder="1">
      <alignment horizontal="right" vertical="center" shrinkToFi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4" borderId="6" xfId="2" applyFont="1" applyFill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4" borderId="10" xfId="2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horizontal="center" vertical="center"/>
    </xf>
    <xf numFmtId="0" fontId="1" fillId="0" borderId="15" xfId="2" applyFont="1" applyBorder="1" applyAlignment="1">
      <alignment horizontal="center" vertical="center" wrapText="1"/>
    </xf>
    <xf numFmtId="0" fontId="1" fillId="0" borderId="16" xfId="2" applyFont="1" applyBorder="1" applyAlignment="1">
      <alignment horizontal="center" vertical="center" wrapText="1"/>
    </xf>
    <xf numFmtId="0" fontId="1" fillId="4" borderId="19" xfId="2" applyFont="1" applyFill="1" applyBorder="1" applyAlignment="1">
      <alignment horizontal="center" vertical="center" wrapText="1"/>
    </xf>
    <xf numFmtId="0" fontId="1" fillId="4" borderId="20" xfId="2" applyFont="1" applyFill="1" applyBorder="1" applyAlignment="1">
      <alignment horizontal="center" vertical="center" wrapText="1"/>
    </xf>
    <xf numFmtId="0" fontId="1" fillId="4" borderId="16" xfId="2" applyFont="1" applyFill="1" applyBorder="1" applyAlignment="1">
      <alignment horizontal="center" vertical="center" wrapText="1"/>
    </xf>
    <xf numFmtId="0" fontId="1" fillId="0" borderId="21" xfId="2" applyFont="1" applyBorder="1" applyAlignment="1">
      <alignment horizontal="center" vertical="center"/>
    </xf>
    <xf numFmtId="0" fontId="1" fillId="0" borderId="22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5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9" name="AutoShape 15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62)&#50629;&#47924;&#47924;&#44288;&#48512;&#46041;&#49328;&#46321;&#50640;&#44288;&#47144;&#54620;&#52264;&#51077;&#44552;&#51060;&#51088;&#51312;&#51221;&#47749;&#49464;&#49436;(&#51012;)(26&#54840;&#51012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41640</v>
          </cell>
        </row>
        <row r="16">
          <cell r="F16">
            <v>42004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(을)"/>
      <sheetName val="별지1"/>
      <sheetName val="별지2"/>
      <sheetName val="별지4"/>
    </sheetNames>
    <sheetDataSet>
      <sheetData sheetId="0">
        <row r="23">
          <cell r="V23">
            <v>0</v>
          </cell>
        </row>
        <row r="28">
          <cell r="V28">
            <v>0</v>
          </cell>
        </row>
        <row r="33">
          <cell r="V33">
            <v>0</v>
          </cell>
        </row>
        <row r="38">
          <cell r="V38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../&#51068;&#49324;&#52380;&#47532;2006.xl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1" Type="http://schemas.openxmlformats.org/officeDocument/2006/relationships/hyperlink" Target="(A00262)&#50629;&#47924;&#47924;&#44288;&#48512;&#46041;&#49328;&#46321;&#50640;&#44288;&#47144;&#54620;&#52264;&#51077;&#44552;&#51060;&#51088;&#51312;&#51221;&#47749;&#49464;&#49436;(&#51012;)(26&#54840;&#51012;).xls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471)&#51452;&#50836;&#44228;&#51221;&#47749;&#49464;&#49436;(&#44049;)(47&#54840;&#44049;)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50"/>
  <sheetViews>
    <sheetView showGridLines="0" showZeros="0" tabSelected="1" workbookViewId="0">
      <selection activeCell="C8" sqref="C8:K8"/>
    </sheetView>
  </sheetViews>
  <sheetFormatPr defaultRowHeight="11.25" x14ac:dyDescent="0.15"/>
  <cols>
    <col min="1" max="1" width="2.83203125" customWidth="1"/>
    <col min="2" max="8" width="4" customWidth="1"/>
    <col min="9" max="9" width="7.6640625" customWidth="1"/>
    <col min="10" max="27" width="4" customWidth="1"/>
    <col min="29" max="29" width="11" bestFit="1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95" t="s">
        <v>30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7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3.5" x14ac:dyDescent="0.15">
      <c r="B7" s="7"/>
      <c r="C7" s="161" t="s">
        <v>36</v>
      </c>
      <c r="D7" s="161"/>
      <c r="E7" s="161"/>
      <c r="F7" s="161"/>
      <c r="G7" s="161"/>
      <c r="H7" s="161"/>
      <c r="I7" s="161"/>
      <c r="J7" s="161"/>
      <c r="K7" s="161"/>
      <c r="L7" s="8"/>
      <c r="M7" s="161" t="s">
        <v>37</v>
      </c>
      <c r="N7" s="161"/>
      <c r="O7" s="161"/>
      <c r="P7" s="161"/>
      <c r="Q7" s="161"/>
      <c r="R7" s="161"/>
      <c r="S7" s="161"/>
      <c r="T7" s="161"/>
      <c r="U7" s="161"/>
      <c r="V7" s="6"/>
      <c r="W7" s="6"/>
      <c r="X7" s="6"/>
      <c r="Y7" s="6"/>
      <c r="Z7" s="6"/>
      <c r="AA7" s="9"/>
    </row>
    <row r="8" spans="2:27" s="5" customFormat="1" ht="13.5" x14ac:dyDescent="0.15">
      <c r="B8" s="7"/>
      <c r="C8" s="161" t="s">
        <v>38</v>
      </c>
      <c r="D8" s="161"/>
      <c r="E8" s="161"/>
      <c r="F8" s="161"/>
      <c r="G8" s="161"/>
      <c r="H8" s="161"/>
      <c r="I8" s="161"/>
      <c r="J8" s="161"/>
      <c r="K8" s="161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9"/>
    </row>
    <row r="9" spans="2:27" s="5" customFormat="1" ht="13.5" hidden="1" x14ac:dyDescent="0.15">
      <c r="B9" s="7"/>
      <c r="C9" s="91"/>
      <c r="D9" s="91"/>
      <c r="E9" s="91"/>
      <c r="F9" s="91"/>
      <c r="G9" s="91"/>
      <c r="H9" s="91"/>
      <c r="I9" s="91"/>
      <c r="J9" s="91"/>
      <c r="K9" s="91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9"/>
    </row>
    <row r="10" spans="2:27" s="5" customFormat="1" ht="13.5" hidden="1" x14ac:dyDescent="0.15">
      <c r="B10" s="7"/>
      <c r="C10" s="91"/>
      <c r="D10" s="91"/>
      <c r="E10" s="91"/>
      <c r="F10" s="91"/>
      <c r="G10" s="91"/>
      <c r="H10" s="91"/>
      <c r="I10" s="91"/>
      <c r="J10" s="91"/>
      <c r="K10" s="91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9"/>
    </row>
    <row r="11" spans="2:27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9"/>
    </row>
    <row r="12" spans="2:27" s="5" customFormat="1" ht="30" customHeight="1" x14ac:dyDescent="0.15">
      <c r="B12" s="92" t="s">
        <v>35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4"/>
    </row>
    <row r="14" spans="2:27" x14ac:dyDescent="0.15">
      <c r="B14" s="1" t="s">
        <v>19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2"/>
      <c r="Y14" s="1"/>
      <c r="Z14" s="1"/>
      <c r="AA14" s="2" t="s">
        <v>0</v>
      </c>
    </row>
    <row r="15" spans="2:27" ht="20.100000000000001" customHeight="1" x14ac:dyDescent="0.15">
      <c r="B15" s="20" t="s">
        <v>31</v>
      </c>
      <c r="C15" s="21"/>
      <c r="D15" s="24" t="str">
        <f>TEXT([3]기본정보!$F$15,"yyyy.mm.dd.")&amp;"                ~                "&amp;TEXT([3]기본정보!$F$16,"yyyy.mm.dd.")</f>
        <v>2018.01.01.                ~                2018.12.31.</v>
      </c>
      <c r="E15" s="25"/>
      <c r="F15" s="25"/>
      <c r="G15" s="26"/>
      <c r="H15" s="30" t="s">
        <v>34</v>
      </c>
      <c r="I15" s="31"/>
      <c r="J15" s="31"/>
      <c r="K15" s="31"/>
      <c r="L15" s="31"/>
      <c r="M15" s="31"/>
      <c r="N15" s="31"/>
      <c r="O15" s="31"/>
      <c r="P15" s="31"/>
      <c r="Q15" s="31"/>
      <c r="R15" s="32"/>
      <c r="S15" s="36" t="s">
        <v>32</v>
      </c>
      <c r="T15" s="37"/>
      <c r="U15" s="37"/>
      <c r="V15" s="38"/>
      <c r="W15" s="10" t="str">
        <f>[3]기본정보!$F$6</f>
        <v>영화조세**</v>
      </c>
      <c r="X15" s="10"/>
      <c r="Y15" s="10"/>
      <c r="Z15" s="10"/>
      <c r="AA15" s="11"/>
    </row>
    <row r="16" spans="2:27" ht="20.100000000000001" customHeight="1" x14ac:dyDescent="0.15">
      <c r="B16" s="22"/>
      <c r="C16" s="23"/>
      <c r="D16" s="27"/>
      <c r="E16" s="28"/>
      <c r="F16" s="28"/>
      <c r="G16" s="29"/>
      <c r="H16" s="33"/>
      <c r="I16" s="34"/>
      <c r="J16" s="34"/>
      <c r="K16" s="34"/>
      <c r="L16" s="34"/>
      <c r="M16" s="34"/>
      <c r="N16" s="34"/>
      <c r="O16" s="34"/>
      <c r="P16" s="34"/>
      <c r="Q16" s="34"/>
      <c r="R16" s="35"/>
      <c r="S16" s="12" t="s">
        <v>33</v>
      </c>
      <c r="T16" s="13"/>
      <c r="U16" s="13"/>
      <c r="V16" s="14"/>
      <c r="W16" s="15">
        <f>[3]기본정보!$F$9</f>
        <v>2038163202</v>
      </c>
      <c r="X16" s="15"/>
      <c r="Y16" s="15"/>
      <c r="Z16" s="15"/>
      <c r="AA16" s="16"/>
    </row>
    <row r="17" spans="2:27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2:27" ht="20.100000000000001" customHeight="1" x14ac:dyDescent="0.15">
      <c r="B18" s="17" t="s">
        <v>2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9"/>
    </row>
    <row r="19" spans="2:27" ht="20.100000000000001" customHeight="1" x14ac:dyDescent="0.15">
      <c r="B19" s="41" t="s">
        <v>3</v>
      </c>
      <c r="C19" s="42"/>
      <c r="D19" s="43"/>
      <c r="E19" s="47" t="s">
        <v>22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9"/>
      <c r="R19" s="39" t="s">
        <v>4</v>
      </c>
      <c r="S19" s="39"/>
      <c r="T19" s="39"/>
      <c r="U19" s="39" t="s">
        <v>5</v>
      </c>
      <c r="V19" s="39"/>
      <c r="W19" s="39"/>
      <c r="X19" s="39" t="s">
        <v>23</v>
      </c>
      <c r="Y19" s="39"/>
      <c r="Z19" s="39"/>
      <c r="AA19" s="40"/>
    </row>
    <row r="20" spans="2:27" ht="24.95" customHeight="1" x14ac:dyDescent="0.15">
      <c r="B20" s="44"/>
      <c r="C20" s="45"/>
      <c r="D20" s="46"/>
      <c r="E20" s="39" t="s">
        <v>6</v>
      </c>
      <c r="F20" s="39"/>
      <c r="G20" s="39"/>
      <c r="H20" s="39" t="s">
        <v>7</v>
      </c>
      <c r="I20" s="39" t="s">
        <v>7</v>
      </c>
      <c r="J20" s="39"/>
      <c r="K20" s="39" t="s">
        <v>24</v>
      </c>
      <c r="L20" s="39"/>
      <c r="M20" s="39"/>
      <c r="N20" s="39" t="s">
        <v>25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40"/>
    </row>
    <row r="21" spans="2:27" ht="20.100000000000001" customHeight="1" x14ac:dyDescent="0.15">
      <c r="B21" s="52">
        <f>V49</f>
        <v>0</v>
      </c>
      <c r="C21" s="50"/>
      <c r="D21" s="50"/>
      <c r="E21" s="53">
        <f>'[2]26(을)'!$V$23</f>
        <v>0</v>
      </c>
      <c r="F21" s="53"/>
      <c r="G21" s="53"/>
      <c r="H21" s="53">
        <f>'[2]26(을)'!$V$28</f>
        <v>0</v>
      </c>
      <c r="I21" s="53"/>
      <c r="J21" s="53"/>
      <c r="K21" s="53">
        <f>'[2]26(을)'!$V$33-'[2]26(을)'!$V$38</f>
        <v>0</v>
      </c>
      <c r="L21" s="53"/>
      <c r="M21" s="53"/>
      <c r="N21" s="50">
        <f>E21+H21+K21</f>
        <v>0</v>
      </c>
      <c r="O21" s="50"/>
      <c r="P21" s="50"/>
      <c r="Q21" s="50"/>
      <c r="R21" s="50">
        <f>Y49</f>
        <v>0</v>
      </c>
      <c r="S21" s="50"/>
      <c r="T21" s="50"/>
      <c r="U21" s="50">
        <f>MIN(N21,R21)</f>
        <v>0</v>
      </c>
      <c r="V21" s="50"/>
      <c r="W21" s="50"/>
      <c r="X21" s="50">
        <f>ROUNDDOWN(IF(ISERROR(B21*U21/R21),0,B21*U21/R21),0)</f>
        <v>0</v>
      </c>
      <c r="Y21" s="50"/>
      <c r="Z21" s="50"/>
      <c r="AA21" s="51"/>
    </row>
    <row r="22" spans="2:27" ht="20.100000000000001" customHeight="1" x14ac:dyDescent="0.15">
      <c r="B22" s="54" t="s">
        <v>26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6"/>
    </row>
    <row r="23" spans="2:27" ht="24.95" customHeight="1" x14ac:dyDescent="0.15">
      <c r="B23" s="41" t="s">
        <v>8</v>
      </c>
      <c r="C23" s="43"/>
      <c r="D23" s="57" t="s">
        <v>9</v>
      </c>
      <c r="E23" s="42"/>
      <c r="F23" s="43"/>
      <c r="G23" s="57" t="s">
        <v>10</v>
      </c>
      <c r="H23" s="42"/>
      <c r="I23" s="43"/>
      <c r="J23" s="59" t="s">
        <v>11</v>
      </c>
      <c r="K23" s="60"/>
      <c r="L23" s="60"/>
      <c r="M23" s="60"/>
      <c r="N23" s="60"/>
      <c r="O23" s="61"/>
      <c r="P23" s="59" t="s">
        <v>12</v>
      </c>
      <c r="Q23" s="60"/>
      <c r="R23" s="60"/>
      <c r="S23" s="60"/>
      <c r="T23" s="60"/>
      <c r="U23" s="61"/>
      <c r="V23" s="47" t="s">
        <v>27</v>
      </c>
      <c r="W23" s="48"/>
      <c r="X23" s="48"/>
      <c r="Y23" s="48"/>
      <c r="Z23" s="48"/>
      <c r="AA23" s="62"/>
    </row>
    <row r="24" spans="2:27" ht="50.1" customHeight="1" x14ac:dyDescent="0.15">
      <c r="B24" s="44"/>
      <c r="C24" s="46"/>
      <c r="D24" s="58"/>
      <c r="E24" s="45"/>
      <c r="F24" s="46"/>
      <c r="G24" s="58"/>
      <c r="H24" s="45"/>
      <c r="I24" s="46"/>
      <c r="J24" s="59" t="s">
        <v>13</v>
      </c>
      <c r="K24" s="60"/>
      <c r="L24" s="61"/>
      <c r="M24" s="59" t="s">
        <v>14</v>
      </c>
      <c r="N24" s="60"/>
      <c r="O24" s="61"/>
      <c r="P24" s="59" t="s">
        <v>15</v>
      </c>
      <c r="Q24" s="60"/>
      <c r="R24" s="61"/>
      <c r="S24" s="59" t="s">
        <v>16</v>
      </c>
      <c r="T24" s="60"/>
      <c r="U24" s="61"/>
      <c r="V24" s="59" t="s">
        <v>17</v>
      </c>
      <c r="W24" s="60"/>
      <c r="X24" s="61"/>
      <c r="Y24" s="59" t="s">
        <v>18</v>
      </c>
      <c r="Z24" s="60"/>
      <c r="AA24" s="63"/>
    </row>
    <row r="25" spans="2:27" ht="20.100000000000001" customHeight="1" x14ac:dyDescent="0.15">
      <c r="B25" s="64"/>
      <c r="C25" s="65"/>
      <c r="D25" s="68"/>
      <c r="E25" s="69"/>
      <c r="F25" s="70"/>
      <c r="G25" s="68"/>
      <c r="H25" s="69"/>
      <c r="I25" s="70"/>
      <c r="J25" s="74"/>
      <c r="K25" s="75"/>
      <c r="L25" s="76"/>
      <c r="M25" s="74">
        <f>IF(ISERROR(ROUNDDOWN(J25/B25*(종료일-개시일+1),0)),0,ROUNDDOWN(J25/B25*(종료일-개시일+1),0))</f>
        <v>0</v>
      </c>
      <c r="N25" s="75"/>
      <c r="O25" s="76"/>
      <c r="P25" s="74"/>
      <c r="Q25" s="75"/>
      <c r="R25" s="76"/>
      <c r="S25" s="74">
        <f>IF(ISERROR(ROUNDDOWN(P25/B25*(종료일-개시일+1),0)),0,ROUNDDOWN(P25/B25*(종료일-개시일+1),0))</f>
        <v>0</v>
      </c>
      <c r="T25" s="75"/>
      <c r="U25" s="76"/>
      <c r="V25" s="77">
        <f>B25-J25-J26-P25-P26</f>
        <v>0</v>
      </c>
      <c r="W25" s="78"/>
      <c r="X25" s="79"/>
      <c r="Y25" s="77">
        <f>G25-M25-M26-S25-S26</f>
        <v>0</v>
      </c>
      <c r="Z25" s="78"/>
      <c r="AA25" s="83"/>
    </row>
    <row r="26" spans="2:27" ht="20.100000000000001" customHeight="1" x14ac:dyDescent="0.15">
      <c r="B26" s="66"/>
      <c r="C26" s="67"/>
      <c r="D26" s="71"/>
      <c r="E26" s="72"/>
      <c r="F26" s="73"/>
      <c r="G26" s="71"/>
      <c r="H26" s="72"/>
      <c r="I26" s="73"/>
      <c r="J26" s="74"/>
      <c r="K26" s="75"/>
      <c r="L26" s="76"/>
      <c r="M26" s="74">
        <f>IF(ISERROR(ROUNDDOWN(J26/B25*(종료일-개시일+1),0)),0,ROUNDDOWN(J26/B25*(종료일-개시일+1),0))</f>
        <v>0</v>
      </c>
      <c r="N26" s="75"/>
      <c r="O26" s="76"/>
      <c r="P26" s="74"/>
      <c r="Q26" s="75"/>
      <c r="R26" s="76"/>
      <c r="S26" s="74">
        <f>IF(ISERROR(ROUNDDOWN(P26/B25*(종료일-개시일+1),0)),0,ROUNDDOWN(P26/B25*(종료일-개시일+1),0))</f>
        <v>0</v>
      </c>
      <c r="T26" s="75"/>
      <c r="U26" s="76"/>
      <c r="V26" s="80"/>
      <c r="W26" s="81"/>
      <c r="X26" s="82"/>
      <c r="Y26" s="80"/>
      <c r="Z26" s="81"/>
      <c r="AA26" s="84"/>
    </row>
    <row r="27" spans="2:27" ht="20.100000000000001" customHeight="1" x14ac:dyDescent="0.15">
      <c r="B27" s="64"/>
      <c r="C27" s="65"/>
      <c r="D27" s="68"/>
      <c r="E27" s="69"/>
      <c r="F27" s="70"/>
      <c r="G27" s="68">
        <f>IF(ISERROR(ROUNDDOWN(D27/B27*(DATE(2012,12,31)-DATE(2012,1,1)+1),0)),0,ROUNDDOWN(D27/B27*(DATE(2012,12,31)-DATE(2012,1,1)+1),0))</f>
        <v>0</v>
      </c>
      <c r="H27" s="69"/>
      <c r="I27" s="70"/>
      <c r="J27" s="74"/>
      <c r="K27" s="75"/>
      <c r="L27" s="76"/>
      <c r="M27" s="74">
        <f>IF(ISERROR(ROUNDDOWN(J27/B27*(종료일-개시일+1),0)),0,ROUNDDOWN(J27/B27*(종료일-개시일+1),0))</f>
        <v>0</v>
      </c>
      <c r="N27" s="75"/>
      <c r="O27" s="76"/>
      <c r="P27" s="74"/>
      <c r="Q27" s="75"/>
      <c r="R27" s="76"/>
      <c r="S27" s="74">
        <f>IF(ISERROR(ROUNDDOWN(P27/B27*(종료일-개시일+1),0)),0,ROUNDDOWN(P27/B27*(종료일-개시일+1),0))</f>
        <v>0</v>
      </c>
      <c r="T27" s="75"/>
      <c r="U27" s="76"/>
      <c r="V27" s="77">
        <f>B27-J27-J28-P27-P28</f>
        <v>0</v>
      </c>
      <c r="W27" s="78"/>
      <c r="X27" s="79"/>
      <c r="Y27" s="77">
        <f>G27-M27-M28-S27-S28</f>
        <v>0</v>
      </c>
      <c r="Z27" s="78"/>
      <c r="AA27" s="83"/>
    </row>
    <row r="28" spans="2:27" ht="20.100000000000001" customHeight="1" x14ac:dyDescent="0.15">
      <c r="B28" s="66"/>
      <c r="C28" s="67"/>
      <c r="D28" s="71"/>
      <c r="E28" s="72"/>
      <c r="F28" s="73"/>
      <c r="G28" s="71"/>
      <c r="H28" s="72"/>
      <c r="I28" s="73"/>
      <c r="J28" s="74"/>
      <c r="K28" s="75"/>
      <c r="L28" s="76"/>
      <c r="M28" s="74">
        <f>IF(ISERROR(ROUNDDOWN(J28/B27*(종료일-개시일+1),0)),0,ROUNDDOWN(J28/B27*(종료일-개시일+1),0))</f>
        <v>0</v>
      </c>
      <c r="N28" s="75"/>
      <c r="O28" s="76"/>
      <c r="P28" s="74"/>
      <c r="Q28" s="75"/>
      <c r="R28" s="76"/>
      <c r="S28" s="74">
        <f>IF(ISERROR(ROUNDDOWN(P28/B27*(종료일-개시일+1),0)),0,ROUNDDOWN(P28/B27*(종료일-개시일+1),0))</f>
        <v>0</v>
      </c>
      <c r="T28" s="75"/>
      <c r="U28" s="76"/>
      <c r="V28" s="80"/>
      <c r="W28" s="81"/>
      <c r="X28" s="82"/>
      <c r="Y28" s="80"/>
      <c r="Z28" s="81"/>
      <c r="AA28" s="84"/>
    </row>
    <row r="29" spans="2:27" ht="20.100000000000001" customHeight="1" x14ac:dyDescent="0.15">
      <c r="B29" s="64"/>
      <c r="C29" s="65"/>
      <c r="D29" s="68"/>
      <c r="E29" s="69"/>
      <c r="F29" s="70"/>
      <c r="G29" s="68">
        <f>IF(ISERROR(ROUNDDOWN(D29/B29*(DATE(2012,12,31)-DATE(2012,1,1)+1),0)),0,ROUNDDOWN(D29/B29*(DATE(2012,12,31)-DATE(2012,1,1)+1),0))</f>
        <v>0</v>
      </c>
      <c r="H29" s="69"/>
      <c r="I29" s="70"/>
      <c r="J29" s="74"/>
      <c r="K29" s="75"/>
      <c r="L29" s="76"/>
      <c r="M29" s="74">
        <f>IF(ISERROR(ROUNDDOWN(J29/B29*(종료일-개시일+1),0)),0,ROUNDDOWN(J29/B29*(종료일-개시일+1),0))</f>
        <v>0</v>
      </c>
      <c r="N29" s="75"/>
      <c r="O29" s="76"/>
      <c r="P29" s="74"/>
      <c r="Q29" s="75"/>
      <c r="R29" s="76"/>
      <c r="S29" s="74">
        <f>IF(ISERROR(ROUNDDOWN(P29/B29*(종료일-개시일+1),0)),0,ROUNDDOWN(P29/B29*(종료일-개시일+1),0))</f>
        <v>0</v>
      </c>
      <c r="T29" s="75"/>
      <c r="U29" s="76"/>
      <c r="V29" s="77">
        <f>B29-J29-J30-P29-P30</f>
        <v>0</v>
      </c>
      <c r="W29" s="78"/>
      <c r="X29" s="79"/>
      <c r="Y29" s="77">
        <f>G29-M29-M30-S29-S30</f>
        <v>0</v>
      </c>
      <c r="Z29" s="78"/>
      <c r="AA29" s="83"/>
    </row>
    <row r="30" spans="2:27" ht="20.100000000000001" customHeight="1" x14ac:dyDescent="0.15">
      <c r="B30" s="66"/>
      <c r="C30" s="67"/>
      <c r="D30" s="71"/>
      <c r="E30" s="72"/>
      <c r="F30" s="73"/>
      <c r="G30" s="71"/>
      <c r="H30" s="72"/>
      <c r="I30" s="73"/>
      <c r="J30" s="74"/>
      <c r="K30" s="75"/>
      <c r="L30" s="76"/>
      <c r="M30" s="74">
        <f>IF(ISERROR(ROUNDDOWN(J30/B29*(종료일-개시일+1),0)),0,ROUNDDOWN(J30/B29*(종료일-개시일+1),0))</f>
        <v>0</v>
      </c>
      <c r="N30" s="75"/>
      <c r="O30" s="76"/>
      <c r="P30" s="74"/>
      <c r="Q30" s="75"/>
      <c r="R30" s="76"/>
      <c r="S30" s="74">
        <f>IF(ISERROR(ROUNDDOWN(P30/B29*(종료일-개시일+1),0)),0,ROUNDDOWN(P30/B29*(종료일-개시일+1),0))</f>
        <v>0</v>
      </c>
      <c r="T30" s="75"/>
      <c r="U30" s="76"/>
      <c r="V30" s="80"/>
      <c r="W30" s="81"/>
      <c r="X30" s="82"/>
      <c r="Y30" s="80"/>
      <c r="Z30" s="81"/>
      <c r="AA30" s="84"/>
    </row>
    <row r="31" spans="2:27" ht="20.100000000000001" customHeight="1" x14ac:dyDescent="0.15">
      <c r="B31" s="64"/>
      <c r="C31" s="65"/>
      <c r="D31" s="68"/>
      <c r="E31" s="69"/>
      <c r="F31" s="70"/>
      <c r="G31" s="68">
        <f>IF(ISERROR(ROUNDDOWN(D31/B31*(DATE(2012,12,31)-DATE(2012,1,1)+1),0)),0,ROUNDDOWN(D31/B31*(DATE(2012,12,31)-DATE(2012,1,1)+1),0))</f>
        <v>0</v>
      </c>
      <c r="H31" s="69"/>
      <c r="I31" s="70"/>
      <c r="J31" s="74"/>
      <c r="K31" s="75"/>
      <c r="L31" s="76"/>
      <c r="M31" s="74">
        <f>IF(ISERROR(ROUNDDOWN(J31/B31*(종료일-개시일+1),0)),0,ROUNDDOWN(J31/B31*(종료일-개시일+1),0))</f>
        <v>0</v>
      </c>
      <c r="N31" s="75"/>
      <c r="O31" s="76"/>
      <c r="P31" s="74"/>
      <c r="Q31" s="75"/>
      <c r="R31" s="76"/>
      <c r="S31" s="74">
        <f>IF(ISERROR(ROUNDDOWN(P31/B31*(종료일-개시일+1),0)),0,ROUNDDOWN(P31/B31*(종료일-개시일+1),0))</f>
        <v>0</v>
      </c>
      <c r="T31" s="75"/>
      <c r="U31" s="76"/>
      <c r="V31" s="77">
        <f>B31-J31-J32-P31-P32</f>
        <v>0</v>
      </c>
      <c r="W31" s="78"/>
      <c r="X31" s="79"/>
      <c r="Y31" s="77">
        <f>G31-M31-M32-S31-S32</f>
        <v>0</v>
      </c>
      <c r="Z31" s="78"/>
      <c r="AA31" s="83"/>
    </row>
    <row r="32" spans="2:27" ht="20.100000000000001" customHeight="1" x14ac:dyDescent="0.15">
      <c r="B32" s="66"/>
      <c r="C32" s="67"/>
      <c r="D32" s="71"/>
      <c r="E32" s="72"/>
      <c r="F32" s="73"/>
      <c r="G32" s="71"/>
      <c r="H32" s="72"/>
      <c r="I32" s="73"/>
      <c r="J32" s="74"/>
      <c r="K32" s="75"/>
      <c r="L32" s="76"/>
      <c r="M32" s="74">
        <f>IF(ISERROR(ROUNDDOWN(J32/B31*(종료일-개시일+1),0)),0,ROUNDDOWN(J32/B31*(종료일-개시일+1),0))</f>
        <v>0</v>
      </c>
      <c r="N32" s="75"/>
      <c r="O32" s="76"/>
      <c r="P32" s="74"/>
      <c r="Q32" s="75"/>
      <c r="R32" s="76"/>
      <c r="S32" s="74">
        <f>IF(ISERROR(ROUNDDOWN(P32/B31*(종료일-개시일+1),0)),0,ROUNDDOWN(P32/B31*(종료일-개시일+1),0))</f>
        <v>0</v>
      </c>
      <c r="T32" s="75"/>
      <c r="U32" s="76"/>
      <c r="V32" s="80"/>
      <c r="W32" s="81"/>
      <c r="X32" s="82"/>
      <c r="Y32" s="80"/>
      <c r="Z32" s="81"/>
      <c r="AA32" s="84"/>
    </row>
    <row r="33" spans="2:27" ht="20.100000000000001" customHeight="1" x14ac:dyDescent="0.15">
      <c r="B33" s="64"/>
      <c r="C33" s="65"/>
      <c r="D33" s="68"/>
      <c r="E33" s="69"/>
      <c r="F33" s="70"/>
      <c r="G33" s="68">
        <f>IF(ISERROR(ROUNDDOWN(D33/B33*(DATE(2012,12,31)-DATE(2012,1,1)+1),0)),0,ROUNDDOWN(D33/B33*(DATE(2012,12,31)-DATE(2012,1,1)+1),0))</f>
        <v>0</v>
      </c>
      <c r="H33" s="69"/>
      <c r="I33" s="70"/>
      <c r="J33" s="74"/>
      <c r="K33" s="75"/>
      <c r="L33" s="76"/>
      <c r="M33" s="74">
        <f>IF(ISERROR(ROUNDDOWN(J33/B33*(종료일-개시일+1),0)),0,ROUNDDOWN(J33/B33*(종료일-개시일+1),0))</f>
        <v>0</v>
      </c>
      <c r="N33" s="75"/>
      <c r="O33" s="76"/>
      <c r="P33" s="74"/>
      <c r="Q33" s="75"/>
      <c r="R33" s="76"/>
      <c r="S33" s="74">
        <f>IF(ISERROR(ROUNDDOWN(P33/B33*(종료일-개시일+1),0)),0,ROUNDDOWN(P33/B33*(종료일-개시일+1),0))</f>
        <v>0</v>
      </c>
      <c r="T33" s="75"/>
      <c r="U33" s="76"/>
      <c r="V33" s="77">
        <f>B33-J33-J34-P33-P34</f>
        <v>0</v>
      </c>
      <c r="W33" s="78"/>
      <c r="X33" s="79"/>
      <c r="Y33" s="77">
        <f>G33-M33-M34-S33-S34</f>
        <v>0</v>
      </c>
      <c r="Z33" s="78"/>
      <c r="AA33" s="83"/>
    </row>
    <row r="34" spans="2:27" ht="20.100000000000001" customHeight="1" x14ac:dyDescent="0.15">
      <c r="B34" s="66"/>
      <c r="C34" s="67"/>
      <c r="D34" s="71"/>
      <c r="E34" s="72"/>
      <c r="F34" s="73"/>
      <c r="G34" s="71"/>
      <c r="H34" s="72"/>
      <c r="I34" s="73"/>
      <c r="J34" s="74"/>
      <c r="K34" s="75"/>
      <c r="L34" s="76"/>
      <c r="M34" s="74">
        <f>IF(ISERROR(ROUNDDOWN(J34/B33*(종료일-개시일+1),0)),0,ROUNDDOWN(J34/B33*(종료일-개시일+1),0))</f>
        <v>0</v>
      </c>
      <c r="N34" s="75"/>
      <c r="O34" s="76"/>
      <c r="P34" s="74"/>
      <c r="Q34" s="75"/>
      <c r="R34" s="76"/>
      <c r="S34" s="74">
        <f>IF(ISERROR(ROUNDDOWN(P34/B33*(종료일-개시일+1),0)),0,ROUNDDOWN(P34/B33*(종료일-개시일+1),0))</f>
        <v>0</v>
      </c>
      <c r="T34" s="75"/>
      <c r="U34" s="76"/>
      <c r="V34" s="80"/>
      <c r="W34" s="81"/>
      <c r="X34" s="82"/>
      <c r="Y34" s="80"/>
      <c r="Z34" s="81"/>
      <c r="AA34" s="84"/>
    </row>
    <row r="35" spans="2:27" ht="20.100000000000001" customHeight="1" x14ac:dyDescent="0.15">
      <c r="B35" s="64"/>
      <c r="C35" s="65"/>
      <c r="D35" s="68"/>
      <c r="E35" s="69"/>
      <c r="F35" s="70"/>
      <c r="G35" s="68">
        <f>IF(ISERROR(ROUNDDOWN(D35/B35*(DATE(2012,12,31)-DATE(2012,1,1)+1),0)),0,ROUNDDOWN(D35/B35*(DATE(2012,12,31)-DATE(2012,1,1)+1),0))</f>
        <v>0</v>
      </c>
      <c r="H35" s="69"/>
      <c r="I35" s="70"/>
      <c r="J35" s="74"/>
      <c r="K35" s="75"/>
      <c r="L35" s="76"/>
      <c r="M35" s="74">
        <f>IF(ISERROR(ROUNDDOWN(J35/B35*(종료일-개시일+1),0)),0,ROUNDDOWN(J35/B35*(종료일-개시일+1),0))</f>
        <v>0</v>
      </c>
      <c r="N35" s="75"/>
      <c r="O35" s="76"/>
      <c r="P35" s="74"/>
      <c r="Q35" s="75"/>
      <c r="R35" s="76"/>
      <c r="S35" s="74">
        <f>IF(ISERROR(ROUNDDOWN(P35/B35*(종료일-개시일+1),0)),0,ROUNDDOWN(P35/B35*(종료일-개시일+1),0))</f>
        <v>0</v>
      </c>
      <c r="T35" s="75"/>
      <c r="U35" s="76"/>
      <c r="V35" s="77">
        <f>B35-J35-J36-P35-P36</f>
        <v>0</v>
      </c>
      <c r="W35" s="78"/>
      <c r="X35" s="79"/>
      <c r="Y35" s="77">
        <f>G35-M35-M36-S35-S36</f>
        <v>0</v>
      </c>
      <c r="Z35" s="78"/>
      <c r="AA35" s="83"/>
    </row>
    <row r="36" spans="2:27" ht="20.100000000000001" customHeight="1" x14ac:dyDescent="0.15">
      <c r="B36" s="66"/>
      <c r="C36" s="67"/>
      <c r="D36" s="71"/>
      <c r="E36" s="72"/>
      <c r="F36" s="73"/>
      <c r="G36" s="71"/>
      <c r="H36" s="72"/>
      <c r="I36" s="73"/>
      <c r="J36" s="74"/>
      <c r="K36" s="75"/>
      <c r="L36" s="76"/>
      <c r="M36" s="74">
        <f>IF(ISERROR(ROUNDDOWN(J36/B35*(종료일-개시일+1),0)),0,ROUNDDOWN(J36/B35*(종료일-개시일+1),0))</f>
        <v>0</v>
      </c>
      <c r="N36" s="75"/>
      <c r="O36" s="76"/>
      <c r="P36" s="74"/>
      <c r="Q36" s="75"/>
      <c r="R36" s="76"/>
      <c r="S36" s="74">
        <f>IF(ISERROR(ROUNDDOWN(P36/B35*(종료일-개시일+1),0)),0,ROUNDDOWN(P36/B35*(종료일-개시일+1),0))</f>
        <v>0</v>
      </c>
      <c r="T36" s="75"/>
      <c r="U36" s="76"/>
      <c r="V36" s="80"/>
      <c r="W36" s="81"/>
      <c r="X36" s="82"/>
      <c r="Y36" s="80"/>
      <c r="Z36" s="81"/>
      <c r="AA36" s="84"/>
    </row>
    <row r="37" spans="2:27" ht="20.100000000000001" customHeight="1" x14ac:dyDescent="0.15">
      <c r="B37" s="64"/>
      <c r="C37" s="65"/>
      <c r="D37" s="68"/>
      <c r="E37" s="69"/>
      <c r="F37" s="70"/>
      <c r="G37" s="68">
        <f>IF(ISERROR(ROUNDDOWN(D37/B37*(DATE(2012,12,31)-DATE(2012,1,1)+1),0)),0,ROUNDDOWN(D37/B37*(DATE(2012,12,31)-DATE(2012,1,1)+1),0))</f>
        <v>0</v>
      </c>
      <c r="H37" s="69"/>
      <c r="I37" s="70"/>
      <c r="J37" s="74"/>
      <c r="K37" s="75"/>
      <c r="L37" s="76"/>
      <c r="M37" s="74">
        <f>IF(ISERROR(ROUNDDOWN(J37/B37*(종료일-개시일+1),0)),0,ROUNDDOWN(J37/B37*(종료일-개시일+1),0))</f>
        <v>0</v>
      </c>
      <c r="N37" s="75"/>
      <c r="O37" s="76"/>
      <c r="P37" s="74"/>
      <c r="Q37" s="75"/>
      <c r="R37" s="76"/>
      <c r="S37" s="74">
        <f>IF(ISERROR(ROUNDDOWN(P37/B37*(종료일-개시일+1),0)),0,ROUNDDOWN(P37/B37*(종료일-개시일+1),0))</f>
        <v>0</v>
      </c>
      <c r="T37" s="75"/>
      <c r="U37" s="76"/>
      <c r="V37" s="77">
        <f>B37-J37-J38-P37-P38</f>
        <v>0</v>
      </c>
      <c r="W37" s="78"/>
      <c r="X37" s="79"/>
      <c r="Y37" s="77">
        <f>G37-M37-M38-S37-S38</f>
        <v>0</v>
      </c>
      <c r="Z37" s="78"/>
      <c r="AA37" s="83"/>
    </row>
    <row r="38" spans="2:27" ht="20.100000000000001" customHeight="1" x14ac:dyDescent="0.15">
      <c r="B38" s="66"/>
      <c r="C38" s="67"/>
      <c r="D38" s="71"/>
      <c r="E38" s="72"/>
      <c r="F38" s="73"/>
      <c r="G38" s="71"/>
      <c r="H38" s="72"/>
      <c r="I38" s="73"/>
      <c r="J38" s="74"/>
      <c r="K38" s="75"/>
      <c r="L38" s="76"/>
      <c r="M38" s="74">
        <f>IF(ISERROR(ROUNDDOWN(J38/B37*(종료일-개시일+1),0)),0,ROUNDDOWN(J38/B37*(종료일-개시일+1),0))</f>
        <v>0</v>
      </c>
      <c r="N38" s="75"/>
      <c r="O38" s="76"/>
      <c r="P38" s="74"/>
      <c r="Q38" s="75"/>
      <c r="R38" s="76"/>
      <c r="S38" s="74">
        <f>IF(ISERROR(ROUNDDOWN(P38/B37*(종료일-개시일+1),0)),0,ROUNDDOWN(P38/B37*(종료일-개시일+1),0))</f>
        <v>0</v>
      </c>
      <c r="T38" s="75"/>
      <c r="U38" s="76"/>
      <c r="V38" s="80"/>
      <c r="W38" s="81"/>
      <c r="X38" s="82"/>
      <c r="Y38" s="80"/>
      <c r="Z38" s="81"/>
      <c r="AA38" s="84"/>
    </row>
    <row r="39" spans="2:27" ht="20.100000000000001" customHeight="1" x14ac:dyDescent="0.15">
      <c r="B39" s="64"/>
      <c r="C39" s="65"/>
      <c r="D39" s="68"/>
      <c r="E39" s="69"/>
      <c r="F39" s="70"/>
      <c r="G39" s="68">
        <f>IF(ISERROR(ROUNDDOWN(D39/B39*(DATE(2012,12,31)-DATE(2012,1,1)+1),0)),0,ROUNDDOWN(D39/B39*(DATE(2012,12,31)-DATE(2012,1,1)+1),0))</f>
        <v>0</v>
      </c>
      <c r="H39" s="69"/>
      <c r="I39" s="70"/>
      <c r="J39" s="74"/>
      <c r="K39" s="75"/>
      <c r="L39" s="76"/>
      <c r="M39" s="74">
        <f>IF(ISERROR(ROUNDDOWN(J39/B39*(종료일-개시일+1),0)),0,ROUNDDOWN(J39/B39*(종료일-개시일+1),0))</f>
        <v>0</v>
      </c>
      <c r="N39" s="75"/>
      <c r="O39" s="76"/>
      <c r="P39" s="74"/>
      <c r="Q39" s="75"/>
      <c r="R39" s="76"/>
      <c r="S39" s="74">
        <f>IF(ISERROR(ROUNDDOWN(P39/B39*(종료일-개시일+1),0)),0,ROUNDDOWN(P39/B39*(종료일-개시일+1),0))</f>
        <v>0</v>
      </c>
      <c r="T39" s="75"/>
      <c r="U39" s="76"/>
      <c r="V39" s="77">
        <f>B39-J39-J40-P39-P40</f>
        <v>0</v>
      </c>
      <c r="W39" s="78"/>
      <c r="X39" s="79"/>
      <c r="Y39" s="77">
        <f>G39-M39-M40-S39-S40</f>
        <v>0</v>
      </c>
      <c r="Z39" s="78"/>
      <c r="AA39" s="83"/>
    </row>
    <row r="40" spans="2:27" ht="20.100000000000001" customHeight="1" x14ac:dyDescent="0.15">
      <c r="B40" s="66"/>
      <c r="C40" s="67"/>
      <c r="D40" s="71"/>
      <c r="E40" s="72"/>
      <c r="F40" s="73"/>
      <c r="G40" s="71"/>
      <c r="H40" s="72"/>
      <c r="I40" s="73"/>
      <c r="J40" s="74"/>
      <c r="K40" s="75"/>
      <c r="L40" s="76"/>
      <c r="M40" s="74">
        <f>IF(ISERROR(ROUNDDOWN(J40/B39*(종료일-개시일+1),0)),0,ROUNDDOWN(J40/B39*(종료일-개시일+1),0))</f>
        <v>0</v>
      </c>
      <c r="N40" s="75"/>
      <c r="O40" s="76"/>
      <c r="P40" s="74"/>
      <c r="Q40" s="75"/>
      <c r="R40" s="76"/>
      <c r="S40" s="74">
        <f>IF(ISERROR(ROUNDDOWN(P40/B39*(종료일-개시일+1),0)),0,ROUNDDOWN(P40/B39*(종료일-개시일+1),0))</f>
        <v>0</v>
      </c>
      <c r="T40" s="75"/>
      <c r="U40" s="76"/>
      <c r="V40" s="80"/>
      <c r="W40" s="81"/>
      <c r="X40" s="82"/>
      <c r="Y40" s="80"/>
      <c r="Z40" s="81"/>
      <c r="AA40" s="84"/>
    </row>
    <row r="41" spans="2:27" ht="20.100000000000001" customHeight="1" x14ac:dyDescent="0.15">
      <c r="B41" s="64"/>
      <c r="C41" s="65"/>
      <c r="D41" s="68"/>
      <c r="E41" s="69"/>
      <c r="F41" s="70"/>
      <c r="G41" s="68">
        <f>IF(ISERROR(ROUNDDOWN(D41/B41*(DATE(2012,12,31)-DATE(2012,1,1)+1),0)),0,ROUNDDOWN(D41/B41*(DATE(2012,12,31)-DATE(2012,1,1)+1),0))</f>
        <v>0</v>
      </c>
      <c r="H41" s="69"/>
      <c r="I41" s="70"/>
      <c r="J41" s="74"/>
      <c r="K41" s="75"/>
      <c r="L41" s="76"/>
      <c r="M41" s="74">
        <f>IF(ISERROR(ROUNDDOWN(J41/B41*(종료일-개시일+1),0)),0,ROUNDDOWN(J41/B41*(종료일-개시일+1),0))</f>
        <v>0</v>
      </c>
      <c r="N41" s="75"/>
      <c r="O41" s="76"/>
      <c r="P41" s="74"/>
      <c r="Q41" s="75"/>
      <c r="R41" s="76"/>
      <c r="S41" s="74">
        <f>IF(ISERROR(ROUNDDOWN(P41/B41*(종료일-개시일+1),0)),0,ROUNDDOWN(P41/B41*(종료일-개시일+1),0))</f>
        <v>0</v>
      </c>
      <c r="T41" s="75"/>
      <c r="U41" s="76"/>
      <c r="V41" s="77">
        <f>B41-J41-J42-P41-P42</f>
        <v>0</v>
      </c>
      <c r="W41" s="78"/>
      <c r="X41" s="79"/>
      <c r="Y41" s="77">
        <f>G41-M41-M42-S41-S42</f>
        <v>0</v>
      </c>
      <c r="Z41" s="78"/>
      <c r="AA41" s="83"/>
    </row>
    <row r="42" spans="2:27" ht="20.100000000000001" customHeight="1" x14ac:dyDescent="0.15">
      <c r="B42" s="66"/>
      <c r="C42" s="67"/>
      <c r="D42" s="71"/>
      <c r="E42" s="72"/>
      <c r="F42" s="73"/>
      <c r="G42" s="71"/>
      <c r="H42" s="72"/>
      <c r="I42" s="73"/>
      <c r="J42" s="74"/>
      <c r="K42" s="75"/>
      <c r="L42" s="76"/>
      <c r="M42" s="74">
        <f>IF(ISERROR(ROUNDDOWN(J42/B41*(종료일-개시일+1),0)),0,ROUNDDOWN(J42/B41*(종료일-개시일+1),0))</f>
        <v>0</v>
      </c>
      <c r="N42" s="75"/>
      <c r="O42" s="76"/>
      <c r="P42" s="74"/>
      <c r="Q42" s="75"/>
      <c r="R42" s="76"/>
      <c r="S42" s="74">
        <f>IF(ISERROR(ROUNDDOWN(P42/B41*(종료일-개시일+1),0)),0,ROUNDDOWN(P42/B41*(종료일-개시일+1),0))</f>
        <v>0</v>
      </c>
      <c r="T42" s="75"/>
      <c r="U42" s="76"/>
      <c r="V42" s="80"/>
      <c r="W42" s="81"/>
      <c r="X42" s="82"/>
      <c r="Y42" s="80"/>
      <c r="Z42" s="81"/>
      <c r="AA42" s="84"/>
    </row>
    <row r="43" spans="2:27" ht="20.100000000000001" customHeight="1" x14ac:dyDescent="0.15">
      <c r="B43" s="64"/>
      <c r="C43" s="65"/>
      <c r="D43" s="68"/>
      <c r="E43" s="69"/>
      <c r="F43" s="70"/>
      <c r="G43" s="68">
        <f>IF(ISERROR(ROUNDDOWN(D43/B43*(DATE(2012,12,31)-DATE(2012,1,1)+1),0)),0,ROUNDDOWN(D43/B43*(DATE(2012,12,31)-DATE(2012,1,1)+1),0))</f>
        <v>0</v>
      </c>
      <c r="H43" s="69"/>
      <c r="I43" s="70"/>
      <c r="J43" s="74"/>
      <c r="K43" s="75"/>
      <c r="L43" s="76"/>
      <c r="M43" s="74">
        <f>IF(ISERROR(ROUNDDOWN(J43/B43*(종료일-개시일+1),0)),0,ROUNDDOWN(J43/B43*(종료일-개시일+1),0))</f>
        <v>0</v>
      </c>
      <c r="N43" s="75"/>
      <c r="O43" s="76"/>
      <c r="P43" s="74"/>
      <c r="Q43" s="75"/>
      <c r="R43" s="76"/>
      <c r="S43" s="74">
        <f>IF(ISERROR(ROUNDDOWN(P43/B43*(종료일-개시일+1),0)),0,ROUNDDOWN(P43/B43*(종료일-개시일+1),0))</f>
        <v>0</v>
      </c>
      <c r="T43" s="75"/>
      <c r="U43" s="76"/>
      <c r="V43" s="77">
        <f>B43-J43-J44-P43-P44</f>
        <v>0</v>
      </c>
      <c r="W43" s="78"/>
      <c r="X43" s="79"/>
      <c r="Y43" s="77">
        <f>G43-M43-M44-S43-S44</f>
        <v>0</v>
      </c>
      <c r="Z43" s="78"/>
      <c r="AA43" s="83"/>
    </row>
    <row r="44" spans="2:27" ht="20.100000000000001" customHeight="1" x14ac:dyDescent="0.15">
      <c r="B44" s="66"/>
      <c r="C44" s="67"/>
      <c r="D44" s="71"/>
      <c r="E44" s="72"/>
      <c r="F44" s="73"/>
      <c r="G44" s="71"/>
      <c r="H44" s="72"/>
      <c r="I44" s="73"/>
      <c r="J44" s="74"/>
      <c r="K44" s="75"/>
      <c r="L44" s="76"/>
      <c r="M44" s="74">
        <f>IF(ISERROR(ROUNDDOWN(J44/B43*(종료일-개시일+1),0)),0,ROUNDDOWN(J44/B43*(종료일-개시일+1),0))</f>
        <v>0</v>
      </c>
      <c r="N44" s="75"/>
      <c r="O44" s="76"/>
      <c r="P44" s="74"/>
      <c r="Q44" s="75"/>
      <c r="R44" s="76"/>
      <c r="S44" s="74">
        <f>IF(ISERROR(ROUNDDOWN(P44/B43*(종료일-개시일+1),0)),0,ROUNDDOWN(P44/B43*(종료일-개시일+1),0))</f>
        <v>0</v>
      </c>
      <c r="T44" s="75"/>
      <c r="U44" s="76"/>
      <c r="V44" s="80"/>
      <c r="W44" s="81"/>
      <c r="X44" s="82"/>
      <c r="Y44" s="80"/>
      <c r="Z44" s="81"/>
      <c r="AA44" s="84"/>
    </row>
    <row r="45" spans="2:27" ht="20.100000000000001" customHeight="1" x14ac:dyDescent="0.15">
      <c r="B45" s="64"/>
      <c r="C45" s="65"/>
      <c r="D45" s="68"/>
      <c r="E45" s="69"/>
      <c r="F45" s="70"/>
      <c r="G45" s="68">
        <f>IF(ISERROR(ROUNDDOWN(D45/B45*(종료일-개시일+1),0)),0,ROUNDDOWN(D45/B45*(종료일-개시일+1),0))</f>
        <v>0</v>
      </c>
      <c r="H45" s="69"/>
      <c r="I45" s="70"/>
      <c r="J45" s="74"/>
      <c r="K45" s="75"/>
      <c r="L45" s="76"/>
      <c r="M45" s="74">
        <f>IF(ISERROR(ROUNDDOWN(J45/B45*(종료일-개시일+1),0)),0,ROUNDDOWN(J45/B45*(종료일-개시일+1),0))</f>
        <v>0</v>
      </c>
      <c r="N45" s="75"/>
      <c r="O45" s="76"/>
      <c r="P45" s="74"/>
      <c r="Q45" s="75"/>
      <c r="R45" s="76"/>
      <c r="S45" s="74">
        <f>IF(ISERROR(ROUNDDOWN(P45/B45*(종료일-개시일+1),0)),0,ROUNDDOWN(P45/B45*(종료일-개시일+1),0))</f>
        <v>0</v>
      </c>
      <c r="T45" s="75"/>
      <c r="U45" s="76"/>
      <c r="V45" s="77">
        <f>B45-J45-J46-P45-P46</f>
        <v>0</v>
      </c>
      <c r="W45" s="78"/>
      <c r="X45" s="79"/>
      <c r="Y45" s="77">
        <f>G45-M45-M46-S45-S46</f>
        <v>0</v>
      </c>
      <c r="Z45" s="78"/>
      <c r="AA45" s="83"/>
    </row>
    <row r="46" spans="2:27" ht="20.100000000000001" customHeight="1" x14ac:dyDescent="0.15">
      <c r="B46" s="66"/>
      <c r="C46" s="67"/>
      <c r="D46" s="71"/>
      <c r="E46" s="72"/>
      <c r="F46" s="73"/>
      <c r="G46" s="71"/>
      <c r="H46" s="72"/>
      <c r="I46" s="73"/>
      <c r="J46" s="74"/>
      <c r="K46" s="75"/>
      <c r="L46" s="76"/>
      <c r="M46" s="74">
        <f>IF(ISERROR(ROUNDDOWN(J46/B45*(종료일-개시일+1),0)),0,ROUNDDOWN(J46/B45*(종료일-개시일+1),0))</f>
        <v>0</v>
      </c>
      <c r="N46" s="75"/>
      <c r="O46" s="76"/>
      <c r="P46" s="74"/>
      <c r="Q46" s="75"/>
      <c r="R46" s="76"/>
      <c r="S46" s="74">
        <f>IF(ISERROR(ROUNDDOWN(P46/B45*(종료일-개시일+1),0)),0,ROUNDDOWN(P46/B45*(종료일-개시일+1),0))</f>
        <v>0</v>
      </c>
      <c r="T46" s="75"/>
      <c r="U46" s="76"/>
      <c r="V46" s="80"/>
      <c r="W46" s="81"/>
      <c r="X46" s="82"/>
      <c r="Y46" s="80"/>
      <c r="Z46" s="81"/>
      <c r="AA46" s="84"/>
    </row>
    <row r="47" spans="2:27" ht="20.100000000000001" customHeight="1" x14ac:dyDescent="0.15">
      <c r="B47" s="64"/>
      <c r="C47" s="65"/>
      <c r="D47" s="68"/>
      <c r="E47" s="69"/>
      <c r="F47" s="70"/>
      <c r="G47" s="68">
        <f>IF(ISERROR(ROUNDDOWN(D47/B47*(DATE(2012,12,31)-DATE(2012,1,1)+1),0)),0,ROUNDDOWN(D47/B47*(DATE(2012,12,31)-DATE(2012,1,1)+1),0))</f>
        <v>0</v>
      </c>
      <c r="H47" s="69"/>
      <c r="I47" s="70"/>
      <c r="J47" s="74"/>
      <c r="K47" s="75"/>
      <c r="L47" s="76"/>
      <c r="M47" s="74">
        <f>IF(ISERROR(ROUNDDOWN(J47/B47*(종료일-개시일+1),0)),0,ROUNDDOWN(J47/B47*(종료일-개시일+1),0))</f>
        <v>0</v>
      </c>
      <c r="N47" s="75"/>
      <c r="O47" s="76"/>
      <c r="P47" s="74"/>
      <c r="Q47" s="75"/>
      <c r="R47" s="76"/>
      <c r="S47" s="74">
        <f>IF(ISERROR(ROUNDDOWN(P47/B47*(종료일-개시일+1),0)),0,ROUNDDOWN(P47/B47*(종료일-개시일+1),0))</f>
        <v>0</v>
      </c>
      <c r="T47" s="75"/>
      <c r="U47" s="76"/>
      <c r="V47" s="77">
        <f>B47-J47-J48-P47-P48</f>
        <v>0</v>
      </c>
      <c r="W47" s="78"/>
      <c r="X47" s="79"/>
      <c r="Y47" s="77">
        <f>G47-M47-M48-S47-S48</f>
        <v>0</v>
      </c>
      <c r="Z47" s="78"/>
      <c r="AA47" s="83"/>
    </row>
    <row r="48" spans="2:27" ht="20.100000000000001" customHeight="1" x14ac:dyDescent="0.15">
      <c r="B48" s="66"/>
      <c r="C48" s="67"/>
      <c r="D48" s="71"/>
      <c r="E48" s="72"/>
      <c r="F48" s="73"/>
      <c r="G48" s="71"/>
      <c r="H48" s="72"/>
      <c r="I48" s="73"/>
      <c r="J48" s="74"/>
      <c r="K48" s="75"/>
      <c r="L48" s="76"/>
      <c r="M48" s="74">
        <f>IF(ISERROR(ROUNDDOWN(J48/B47*(종료일-개시일+1),0)),0,ROUNDDOWN(J48/B47*(종료일-개시일+1),0))</f>
        <v>0</v>
      </c>
      <c r="N48" s="75"/>
      <c r="O48" s="76"/>
      <c r="P48" s="74"/>
      <c r="Q48" s="75"/>
      <c r="R48" s="76"/>
      <c r="S48" s="74">
        <f>IF(ISERROR(ROUNDDOWN(P48/B47*(종료일-개시일+1),0)),0,ROUNDDOWN(P48/B47*(종료일-개시일+1),0))</f>
        <v>0</v>
      </c>
      <c r="T48" s="75"/>
      <c r="U48" s="76"/>
      <c r="V48" s="80"/>
      <c r="W48" s="81"/>
      <c r="X48" s="82"/>
      <c r="Y48" s="80"/>
      <c r="Z48" s="81"/>
      <c r="AA48" s="84"/>
    </row>
    <row r="49" spans="2:27" ht="20.100000000000001" customHeight="1" x14ac:dyDescent="0.15">
      <c r="B49" s="85" t="s">
        <v>28</v>
      </c>
      <c r="C49" s="86"/>
      <c r="D49" s="87">
        <f>SUM(D25:F48)+SUM(별지1!D9:F38)</f>
        <v>0</v>
      </c>
      <c r="E49" s="88"/>
      <c r="F49" s="89"/>
      <c r="G49" s="87">
        <f>SUM(G25:I48)+SUM(별지1!G9:I38)</f>
        <v>0</v>
      </c>
      <c r="H49" s="88"/>
      <c r="I49" s="89"/>
      <c r="J49" s="87">
        <f>SUM(J25:L48)+SUM(별지1!J9:L38)</f>
        <v>0</v>
      </c>
      <c r="K49" s="88"/>
      <c r="L49" s="89"/>
      <c r="M49" s="87">
        <f>SUM(M25:O48)+SUM(별지1!M9:O38)</f>
        <v>0</v>
      </c>
      <c r="N49" s="88"/>
      <c r="O49" s="89"/>
      <c r="P49" s="87">
        <f>SUM(P25:R48)+SUM(별지1!P9:R38)</f>
        <v>0</v>
      </c>
      <c r="Q49" s="88"/>
      <c r="R49" s="89"/>
      <c r="S49" s="87">
        <f>SUM(S25:U48)+SUM(별지1!S9:U38)</f>
        <v>0</v>
      </c>
      <c r="T49" s="88"/>
      <c r="U49" s="89"/>
      <c r="V49" s="87">
        <f>SUM(V25:X48)+SUM(별지1!V9:X38)</f>
        <v>0</v>
      </c>
      <c r="W49" s="88"/>
      <c r="X49" s="89"/>
      <c r="Y49" s="87">
        <f>SUM(Y25:AA48)+SUM(별지1!Y9:AA38)</f>
        <v>0</v>
      </c>
      <c r="Z49" s="88"/>
      <c r="AA49" s="90"/>
    </row>
    <row r="50" spans="2:27" x14ac:dyDescent="0.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4" t="s">
        <v>29</v>
      </c>
    </row>
  </sheetData>
  <mergeCells count="210">
    <mergeCell ref="C10:K10"/>
    <mergeCell ref="B12:AA12"/>
    <mergeCell ref="M7:U7"/>
    <mergeCell ref="B5:AA5"/>
    <mergeCell ref="C7:K7"/>
    <mergeCell ref="C8:K8"/>
    <mergeCell ref="C9:K9"/>
    <mergeCell ref="Y49:AA49"/>
    <mergeCell ref="B41:C42"/>
    <mergeCell ref="D41:F42"/>
    <mergeCell ref="G41:I42"/>
    <mergeCell ref="J41:L41"/>
    <mergeCell ref="M41:O41"/>
    <mergeCell ref="P41:R41"/>
    <mergeCell ref="S41:U41"/>
    <mergeCell ref="B39:C40"/>
    <mergeCell ref="D39:F40"/>
    <mergeCell ref="G39:I40"/>
    <mergeCell ref="J39:L39"/>
    <mergeCell ref="J42:L42"/>
    <mergeCell ref="M42:O42"/>
    <mergeCell ref="Y39:AA40"/>
    <mergeCell ref="J40:L40"/>
    <mergeCell ref="M40:O40"/>
    <mergeCell ref="P40:R40"/>
    <mergeCell ref="S40:U40"/>
    <mergeCell ref="M39:O39"/>
    <mergeCell ref="P39:R39"/>
    <mergeCell ref="S39:U39"/>
    <mergeCell ref="V39:X40"/>
    <mergeCell ref="Y45:AA46"/>
    <mergeCell ref="J46:L46"/>
    <mergeCell ref="M46:O46"/>
    <mergeCell ref="P46:R46"/>
    <mergeCell ref="S46:U46"/>
    <mergeCell ref="M45:O45"/>
    <mergeCell ref="B49:C49"/>
    <mergeCell ref="D49:F49"/>
    <mergeCell ref="G49:I49"/>
    <mergeCell ref="J49:L49"/>
    <mergeCell ref="Y47:AA48"/>
    <mergeCell ref="J48:L48"/>
    <mergeCell ref="M48:O48"/>
    <mergeCell ref="P48:R48"/>
    <mergeCell ref="S48:U48"/>
    <mergeCell ref="M47:O47"/>
    <mergeCell ref="M49:O49"/>
    <mergeCell ref="P49:R49"/>
    <mergeCell ref="S49:U49"/>
    <mergeCell ref="V49:X49"/>
    <mergeCell ref="P47:R47"/>
    <mergeCell ref="S47:U47"/>
    <mergeCell ref="V47:X48"/>
    <mergeCell ref="P45:R45"/>
    <mergeCell ref="S45:U45"/>
    <mergeCell ref="V45:X46"/>
    <mergeCell ref="B45:C46"/>
    <mergeCell ref="D45:F46"/>
    <mergeCell ref="G45:I46"/>
    <mergeCell ref="J45:L45"/>
    <mergeCell ref="B47:C48"/>
    <mergeCell ref="D47:F48"/>
    <mergeCell ref="G47:I48"/>
    <mergeCell ref="J47:L47"/>
    <mergeCell ref="Y37:AA38"/>
    <mergeCell ref="J38:L38"/>
    <mergeCell ref="M38:O38"/>
    <mergeCell ref="P38:R38"/>
    <mergeCell ref="S38:U38"/>
    <mergeCell ref="M37:O37"/>
    <mergeCell ref="Y43:AA44"/>
    <mergeCell ref="J44:L44"/>
    <mergeCell ref="M44:O44"/>
    <mergeCell ref="P44:R44"/>
    <mergeCell ref="S44:U44"/>
    <mergeCell ref="M43:O43"/>
    <mergeCell ref="P43:R43"/>
    <mergeCell ref="S43:U43"/>
    <mergeCell ref="V43:X44"/>
    <mergeCell ref="V41:X42"/>
    <mergeCell ref="Y41:AA42"/>
    <mergeCell ref="P42:R42"/>
    <mergeCell ref="S42:U42"/>
    <mergeCell ref="P37:R37"/>
    <mergeCell ref="S37:U37"/>
    <mergeCell ref="V37:X38"/>
    <mergeCell ref="B37:C38"/>
    <mergeCell ref="D37:F38"/>
    <mergeCell ref="G37:I38"/>
    <mergeCell ref="J37:L37"/>
    <mergeCell ref="B43:C44"/>
    <mergeCell ref="D43:F44"/>
    <mergeCell ref="G43:I44"/>
    <mergeCell ref="J43:L43"/>
    <mergeCell ref="Y33:AA34"/>
    <mergeCell ref="J34:L34"/>
    <mergeCell ref="M34:O34"/>
    <mergeCell ref="P34:R34"/>
    <mergeCell ref="S34:U34"/>
    <mergeCell ref="M33:O33"/>
    <mergeCell ref="Y35:AA36"/>
    <mergeCell ref="J36:L36"/>
    <mergeCell ref="M36:O36"/>
    <mergeCell ref="P36:R36"/>
    <mergeCell ref="S36:U36"/>
    <mergeCell ref="M35:O35"/>
    <mergeCell ref="P35:R35"/>
    <mergeCell ref="S35:U35"/>
    <mergeCell ref="V35:X36"/>
    <mergeCell ref="P33:R33"/>
    <mergeCell ref="S33:U33"/>
    <mergeCell ref="V33:X34"/>
    <mergeCell ref="B33:C34"/>
    <mergeCell ref="D33:F34"/>
    <mergeCell ref="G33:I34"/>
    <mergeCell ref="J33:L33"/>
    <mergeCell ref="B35:C36"/>
    <mergeCell ref="D35:F36"/>
    <mergeCell ref="G35:I36"/>
    <mergeCell ref="J35:L35"/>
    <mergeCell ref="Y29:AA30"/>
    <mergeCell ref="J30:L30"/>
    <mergeCell ref="M30:O30"/>
    <mergeCell ref="P30:R30"/>
    <mergeCell ref="S30:U30"/>
    <mergeCell ref="M29:O29"/>
    <mergeCell ref="Y31:AA32"/>
    <mergeCell ref="J32:L32"/>
    <mergeCell ref="M32:O32"/>
    <mergeCell ref="P32:R32"/>
    <mergeCell ref="S32:U32"/>
    <mergeCell ref="M31:O31"/>
    <mergeCell ref="P31:R31"/>
    <mergeCell ref="S31:U31"/>
    <mergeCell ref="V31:X32"/>
    <mergeCell ref="P29:R29"/>
    <mergeCell ref="S29:U29"/>
    <mergeCell ref="V29:X30"/>
    <mergeCell ref="B29:C30"/>
    <mergeCell ref="D29:F30"/>
    <mergeCell ref="G29:I30"/>
    <mergeCell ref="J29:L29"/>
    <mergeCell ref="B31:C32"/>
    <mergeCell ref="D31:F32"/>
    <mergeCell ref="G31:I32"/>
    <mergeCell ref="J31:L31"/>
    <mergeCell ref="V25:X26"/>
    <mergeCell ref="Y25:AA26"/>
    <mergeCell ref="J26:L26"/>
    <mergeCell ref="M26:O26"/>
    <mergeCell ref="P26:R26"/>
    <mergeCell ref="S26:U26"/>
    <mergeCell ref="Y27:AA28"/>
    <mergeCell ref="J28:L28"/>
    <mergeCell ref="M28:O28"/>
    <mergeCell ref="P28:R28"/>
    <mergeCell ref="S28:U28"/>
    <mergeCell ref="M27:O27"/>
    <mergeCell ref="P27:R27"/>
    <mergeCell ref="S27:U27"/>
    <mergeCell ref="V27:X28"/>
    <mergeCell ref="B25:C26"/>
    <mergeCell ref="D25:F26"/>
    <mergeCell ref="G25:I26"/>
    <mergeCell ref="J25:L25"/>
    <mergeCell ref="M25:O25"/>
    <mergeCell ref="P25:R25"/>
    <mergeCell ref="S25:U25"/>
    <mergeCell ref="B27:C28"/>
    <mergeCell ref="D27:F28"/>
    <mergeCell ref="G27:I28"/>
    <mergeCell ref="J27:L27"/>
    <mergeCell ref="B23:C24"/>
    <mergeCell ref="D23:F24"/>
    <mergeCell ref="G23:I24"/>
    <mergeCell ref="J23:O23"/>
    <mergeCell ref="P23:U23"/>
    <mergeCell ref="V23:AA23"/>
    <mergeCell ref="J24:L24"/>
    <mergeCell ref="M24:O24"/>
    <mergeCell ref="P24:R24"/>
    <mergeCell ref="S24:U24"/>
    <mergeCell ref="V24:X24"/>
    <mergeCell ref="Y24:AA24"/>
    <mergeCell ref="N21:Q21"/>
    <mergeCell ref="R21:T21"/>
    <mergeCell ref="U21:W21"/>
    <mergeCell ref="X21:AA21"/>
    <mergeCell ref="B21:D21"/>
    <mergeCell ref="E21:G21"/>
    <mergeCell ref="H21:J21"/>
    <mergeCell ref="K21:M21"/>
    <mergeCell ref="B22:AA22"/>
    <mergeCell ref="W15:AA15"/>
    <mergeCell ref="S16:V16"/>
    <mergeCell ref="W16:AA16"/>
    <mergeCell ref="B18:AA18"/>
    <mergeCell ref="B15:C16"/>
    <mergeCell ref="D15:G16"/>
    <mergeCell ref="H15:R16"/>
    <mergeCell ref="S15:V15"/>
    <mergeCell ref="X19:AA20"/>
    <mergeCell ref="E20:G20"/>
    <mergeCell ref="H20:J20"/>
    <mergeCell ref="K20:M20"/>
    <mergeCell ref="N20:Q20"/>
    <mergeCell ref="B19:D20"/>
    <mergeCell ref="E19:Q19"/>
    <mergeCell ref="R19:T20"/>
    <mergeCell ref="U19:W20"/>
  </mergeCells>
  <phoneticPr fontId="2" type="noConversion"/>
  <hyperlinks>
    <hyperlink ref="C7:K7" r:id="rId1" tooltip="법인세법시행규칙 별지 제26호(을)" display="업무무관부동산 등 이자조정명세서(을)"/>
    <hyperlink ref="M7:U7" r:id="rId2" tooltip="법인세법시행규칙 별지 제15호 부표2" display="과목별 소득금액조정명세서(1)"/>
    <hyperlink ref="C8:J8" r:id="rId3" location="'47(갑)'!A1" display="주요계정명세서(갑)"/>
    <hyperlink ref="C8:K8" r:id="rId4" tooltip="법인세법시행규칙 별지 제47호(갑)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A39"/>
  <sheetViews>
    <sheetView showGridLines="0" showZeros="0" workbookViewId="0">
      <selection activeCell="G27" sqref="G27:I28"/>
    </sheetView>
  </sheetViews>
  <sheetFormatPr defaultRowHeight="11.25" x14ac:dyDescent="0.15"/>
  <cols>
    <col min="1" max="1" width="2.83203125" customWidth="1"/>
    <col min="2" max="27" width="4" customWidth="1"/>
  </cols>
  <sheetData>
    <row r="2" spans="2:27" x14ac:dyDescent="0.15">
      <c r="B2" s="1" t="s">
        <v>19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2"/>
      <c r="Y2" s="1"/>
      <c r="Z2" s="1"/>
      <c r="AA2" s="2" t="s">
        <v>0</v>
      </c>
    </row>
    <row r="3" spans="2:27" ht="20.100000000000001" customHeight="1" x14ac:dyDescent="0.15">
      <c r="B3" s="20" t="s">
        <v>1</v>
      </c>
      <c r="C3" s="21"/>
      <c r="D3" s="24" t="str">
        <f>TEXT([1]기본정보!$F$15,"yyyy.mm.dd.")&amp;"                ~                "&amp;TEXT([1]기본정보!$F$16,"yyyy.mm.dd.")</f>
        <v>2014.01.01.                ~                2014.12.31.</v>
      </c>
      <c r="E3" s="25"/>
      <c r="F3" s="25"/>
      <c r="G3" s="26"/>
      <c r="H3" s="30" t="s">
        <v>39</v>
      </c>
      <c r="I3" s="31"/>
      <c r="J3" s="31"/>
      <c r="K3" s="31"/>
      <c r="L3" s="31"/>
      <c r="M3" s="31"/>
      <c r="N3" s="31"/>
      <c r="O3" s="31"/>
      <c r="P3" s="31"/>
      <c r="Q3" s="31"/>
      <c r="R3" s="32"/>
      <c r="S3" s="158" t="s">
        <v>20</v>
      </c>
      <c r="T3" s="159"/>
      <c r="U3" s="159"/>
      <c r="V3" s="160"/>
      <c r="W3" s="146" t="str">
        <f>[1]기본정보!$F$6</f>
        <v>영화조세**</v>
      </c>
      <c r="X3" s="146"/>
      <c r="Y3" s="146"/>
      <c r="Z3" s="146"/>
      <c r="AA3" s="147"/>
    </row>
    <row r="4" spans="2:27" ht="20.100000000000001" customHeight="1" x14ac:dyDescent="0.15">
      <c r="B4" s="153"/>
      <c r="C4" s="154"/>
      <c r="D4" s="155"/>
      <c r="E4" s="156"/>
      <c r="F4" s="156"/>
      <c r="G4" s="157"/>
      <c r="H4" s="33"/>
      <c r="I4" s="34"/>
      <c r="J4" s="34"/>
      <c r="K4" s="34"/>
      <c r="L4" s="34"/>
      <c r="M4" s="34"/>
      <c r="N4" s="34"/>
      <c r="O4" s="34"/>
      <c r="P4" s="34"/>
      <c r="Q4" s="34"/>
      <c r="R4" s="35"/>
      <c r="S4" s="148" t="s">
        <v>21</v>
      </c>
      <c r="T4" s="149"/>
      <c r="U4" s="149"/>
      <c r="V4" s="150"/>
      <c r="W4" s="151">
        <f>[1]기본정보!$F$9</f>
        <v>2038163202</v>
      </c>
      <c r="X4" s="151"/>
      <c r="Y4" s="151"/>
      <c r="Z4" s="151"/>
      <c r="AA4" s="152"/>
    </row>
    <row r="5" spans="2:27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2:27" ht="20.100000000000001" customHeight="1" x14ac:dyDescent="0.15">
      <c r="B6" s="17" t="s">
        <v>26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9"/>
    </row>
    <row r="7" spans="2:27" ht="24.95" customHeight="1" x14ac:dyDescent="0.15">
      <c r="B7" s="135" t="s">
        <v>8</v>
      </c>
      <c r="C7" s="136"/>
      <c r="D7" s="139" t="s">
        <v>9</v>
      </c>
      <c r="E7" s="140"/>
      <c r="F7" s="136"/>
      <c r="G7" s="139" t="s">
        <v>10</v>
      </c>
      <c r="H7" s="140"/>
      <c r="I7" s="136"/>
      <c r="J7" s="59" t="s">
        <v>11</v>
      </c>
      <c r="K7" s="60"/>
      <c r="L7" s="60"/>
      <c r="M7" s="60"/>
      <c r="N7" s="60"/>
      <c r="O7" s="61"/>
      <c r="P7" s="59" t="s">
        <v>12</v>
      </c>
      <c r="Q7" s="60"/>
      <c r="R7" s="60"/>
      <c r="S7" s="60"/>
      <c r="T7" s="60"/>
      <c r="U7" s="61"/>
      <c r="V7" s="143" t="s">
        <v>27</v>
      </c>
      <c r="W7" s="144"/>
      <c r="X7" s="144"/>
      <c r="Y7" s="144"/>
      <c r="Z7" s="144"/>
      <c r="AA7" s="145"/>
    </row>
    <row r="8" spans="2:27" ht="50.1" customHeight="1" x14ac:dyDescent="0.15">
      <c r="B8" s="137"/>
      <c r="C8" s="138"/>
      <c r="D8" s="141"/>
      <c r="E8" s="142"/>
      <c r="F8" s="138"/>
      <c r="G8" s="141"/>
      <c r="H8" s="142"/>
      <c r="I8" s="138"/>
      <c r="J8" s="131" t="s">
        <v>13</v>
      </c>
      <c r="K8" s="132"/>
      <c r="L8" s="133"/>
      <c r="M8" s="131" t="s">
        <v>14</v>
      </c>
      <c r="N8" s="132"/>
      <c r="O8" s="133"/>
      <c r="P8" s="131" t="s">
        <v>15</v>
      </c>
      <c r="Q8" s="132"/>
      <c r="R8" s="133"/>
      <c r="S8" s="131" t="s">
        <v>16</v>
      </c>
      <c r="T8" s="132"/>
      <c r="U8" s="133"/>
      <c r="V8" s="131" t="s">
        <v>17</v>
      </c>
      <c r="W8" s="132"/>
      <c r="X8" s="133"/>
      <c r="Y8" s="131" t="s">
        <v>18</v>
      </c>
      <c r="Z8" s="132"/>
      <c r="AA8" s="134"/>
    </row>
    <row r="9" spans="2:27" ht="20.100000000000001" customHeight="1" x14ac:dyDescent="0.15">
      <c r="B9" s="109"/>
      <c r="C9" s="110"/>
      <c r="D9" s="113"/>
      <c r="E9" s="114"/>
      <c r="F9" s="115"/>
      <c r="G9" s="113">
        <f>IF(ISERROR(ROUNDDOWN(D9/B9*(DATE(2012,12,31)-DATE(2012,1,1)+1),0)),0,ROUNDDOWN(D9/B9*(DATE(2012,12,31)-DATE(2012,1,1)+1),0))</f>
        <v>0</v>
      </c>
      <c r="H9" s="114"/>
      <c r="I9" s="115"/>
      <c r="J9" s="104"/>
      <c r="K9" s="105"/>
      <c r="L9" s="106"/>
      <c r="M9" s="104">
        <f>IF(ISERROR(ROUNDDOWN(J9/B9*(종료일-개시일+1),0)),0,ROUNDDOWN(J9/B9*(종료일-개시일+1),0))</f>
        <v>0</v>
      </c>
      <c r="N9" s="105"/>
      <c r="O9" s="106"/>
      <c r="P9" s="104"/>
      <c r="Q9" s="105"/>
      <c r="R9" s="106"/>
      <c r="S9" s="104">
        <f>IF(ISERROR(ROUNDDOWN(P9/B9*(종료일-개시일+1),0)),0,ROUNDDOWN(P9/B9*(종료일-개시일+1),0))</f>
        <v>0</v>
      </c>
      <c r="T9" s="105"/>
      <c r="U9" s="106"/>
      <c r="V9" s="98">
        <f>B9-J9-J10-P9-P10</f>
        <v>0</v>
      </c>
      <c r="W9" s="99"/>
      <c r="X9" s="107"/>
      <c r="Y9" s="98">
        <f>G9-M9-M10-S9-S10</f>
        <v>0</v>
      </c>
      <c r="Z9" s="99"/>
      <c r="AA9" s="100"/>
    </row>
    <row r="10" spans="2:27" ht="20.100000000000001" customHeight="1" x14ac:dyDescent="0.15">
      <c r="B10" s="111"/>
      <c r="C10" s="112"/>
      <c r="D10" s="116"/>
      <c r="E10" s="117"/>
      <c r="F10" s="118"/>
      <c r="G10" s="116"/>
      <c r="H10" s="117"/>
      <c r="I10" s="118"/>
      <c r="J10" s="104"/>
      <c r="K10" s="105"/>
      <c r="L10" s="106"/>
      <c r="M10" s="104">
        <f>IF(ISERROR(ROUNDDOWN(J10/B9*(종료일-개시일+1),0)),0,ROUNDDOWN(J10/B9*(종료일-개시일+1),0))</f>
        <v>0</v>
      </c>
      <c r="N10" s="105"/>
      <c r="O10" s="106"/>
      <c r="P10" s="104"/>
      <c r="Q10" s="105"/>
      <c r="R10" s="106"/>
      <c r="S10" s="104">
        <f>IF(ISERROR(ROUNDDOWN(P10/B9*(종료일-개시일+1),0)),0,ROUNDDOWN(P10/B9*(종료일-개시일+1),0))</f>
        <v>0</v>
      </c>
      <c r="T10" s="105"/>
      <c r="U10" s="106"/>
      <c r="V10" s="101"/>
      <c r="W10" s="102"/>
      <c r="X10" s="108"/>
      <c r="Y10" s="101"/>
      <c r="Z10" s="102"/>
      <c r="AA10" s="103"/>
    </row>
    <row r="11" spans="2:27" ht="20.100000000000001" customHeight="1" x14ac:dyDescent="0.15">
      <c r="B11" s="109"/>
      <c r="C11" s="110"/>
      <c r="D11" s="113"/>
      <c r="E11" s="114"/>
      <c r="F11" s="115"/>
      <c r="G11" s="113">
        <f>IF(ISERROR(ROUNDDOWN(D11/B11*(DATE(2012,12,31)-DATE(2012,1,1)+1),0)),0,ROUNDDOWN(D11/B11*(DATE(2012,12,31)-DATE(2012,1,1)+1),0))</f>
        <v>0</v>
      </c>
      <c r="H11" s="114"/>
      <c r="I11" s="115"/>
      <c r="J11" s="104"/>
      <c r="K11" s="105"/>
      <c r="L11" s="106"/>
      <c r="M11" s="104">
        <f>IF(ISERROR(ROUNDDOWN(J11/B11*(종료일-개시일+1),0)),0,ROUNDDOWN(J11/B11*(종료일-개시일+1),0))</f>
        <v>0</v>
      </c>
      <c r="N11" s="105"/>
      <c r="O11" s="106"/>
      <c r="P11" s="104"/>
      <c r="Q11" s="105"/>
      <c r="R11" s="106"/>
      <c r="S11" s="104">
        <f>IF(ISERROR(ROUNDDOWN(P11/B11*(종료일-개시일+1),0)),0,ROUNDDOWN(P11/B11*(종료일-개시일+1),0))</f>
        <v>0</v>
      </c>
      <c r="T11" s="105"/>
      <c r="U11" s="106"/>
      <c r="V11" s="98">
        <f>B11-J11-J12-P11-P12</f>
        <v>0</v>
      </c>
      <c r="W11" s="99"/>
      <c r="X11" s="107"/>
      <c r="Y11" s="98">
        <f>G11-M11-M12-S11-S12</f>
        <v>0</v>
      </c>
      <c r="Z11" s="99"/>
      <c r="AA11" s="100"/>
    </row>
    <row r="12" spans="2:27" ht="20.100000000000001" customHeight="1" x14ac:dyDescent="0.15">
      <c r="B12" s="111"/>
      <c r="C12" s="112"/>
      <c r="D12" s="116"/>
      <c r="E12" s="117"/>
      <c r="F12" s="118"/>
      <c r="G12" s="116"/>
      <c r="H12" s="117"/>
      <c r="I12" s="118"/>
      <c r="J12" s="104"/>
      <c r="K12" s="105"/>
      <c r="L12" s="106"/>
      <c r="M12" s="104">
        <f>IF(ISERROR(ROUNDDOWN(J12/B11*(종료일-개시일+1),0)),0,ROUNDDOWN(J12/B11*(종료일-개시일+1),0))</f>
        <v>0</v>
      </c>
      <c r="N12" s="105"/>
      <c r="O12" s="106"/>
      <c r="P12" s="104"/>
      <c r="Q12" s="105"/>
      <c r="R12" s="106"/>
      <c r="S12" s="104">
        <f>IF(ISERROR(ROUNDDOWN(P12/B11*(종료일-개시일+1),0)),0,ROUNDDOWN(P12/B11*(종료일-개시일+1),0))</f>
        <v>0</v>
      </c>
      <c r="T12" s="105"/>
      <c r="U12" s="106"/>
      <c r="V12" s="101"/>
      <c r="W12" s="102"/>
      <c r="X12" s="108"/>
      <c r="Y12" s="101"/>
      <c r="Z12" s="102"/>
      <c r="AA12" s="103"/>
    </row>
    <row r="13" spans="2:27" ht="20.100000000000001" customHeight="1" x14ac:dyDescent="0.15">
      <c r="B13" s="109"/>
      <c r="C13" s="110"/>
      <c r="D13" s="113"/>
      <c r="E13" s="114"/>
      <c r="F13" s="115"/>
      <c r="G13" s="113">
        <f>IF(ISERROR(ROUNDDOWN(D13/B13*(DATE(2012,12,31)-DATE(2012,1,1)+1),0)),0,ROUNDDOWN(D13/B13*(DATE(2012,12,31)-DATE(2012,1,1)+1),0))</f>
        <v>0</v>
      </c>
      <c r="H13" s="114"/>
      <c r="I13" s="115"/>
      <c r="J13" s="104"/>
      <c r="K13" s="105"/>
      <c r="L13" s="106"/>
      <c r="M13" s="104">
        <f>IF(ISERROR(ROUNDDOWN(J13/B13*(종료일-개시일+1),0)),0,ROUNDDOWN(J13/B13*(종료일-개시일+1),0))</f>
        <v>0</v>
      </c>
      <c r="N13" s="105"/>
      <c r="O13" s="106"/>
      <c r="P13" s="104"/>
      <c r="Q13" s="105"/>
      <c r="R13" s="106"/>
      <c r="S13" s="104">
        <f>IF(ISERROR(ROUNDDOWN(P13/B13*(종료일-개시일+1),0)),0,ROUNDDOWN(P13/B13*(종료일-개시일+1),0))</f>
        <v>0</v>
      </c>
      <c r="T13" s="105"/>
      <c r="U13" s="106"/>
      <c r="V13" s="98">
        <f>B13-J13-J14-P13-P14</f>
        <v>0</v>
      </c>
      <c r="W13" s="99"/>
      <c r="X13" s="107"/>
      <c r="Y13" s="98">
        <f>G13-M13-M14-S13-S14</f>
        <v>0</v>
      </c>
      <c r="Z13" s="99"/>
      <c r="AA13" s="100"/>
    </row>
    <row r="14" spans="2:27" ht="20.100000000000001" customHeight="1" x14ac:dyDescent="0.15">
      <c r="B14" s="111"/>
      <c r="C14" s="112"/>
      <c r="D14" s="116"/>
      <c r="E14" s="117"/>
      <c r="F14" s="118"/>
      <c r="G14" s="116"/>
      <c r="H14" s="117"/>
      <c r="I14" s="118"/>
      <c r="J14" s="104"/>
      <c r="K14" s="105"/>
      <c r="L14" s="106"/>
      <c r="M14" s="104">
        <f>IF(ISERROR(ROUNDDOWN(J14/B13*(종료일-개시일+1),0)),0,ROUNDDOWN(J14/B13*(종료일-개시일+1),0))</f>
        <v>0</v>
      </c>
      <c r="N14" s="105"/>
      <c r="O14" s="106"/>
      <c r="P14" s="104"/>
      <c r="Q14" s="105"/>
      <c r="R14" s="106"/>
      <c r="S14" s="104">
        <f>IF(ISERROR(ROUNDDOWN(P14/B13*(종료일-개시일+1),0)),0,ROUNDDOWN(P14/B13*(종료일-개시일+1),0))</f>
        <v>0</v>
      </c>
      <c r="T14" s="105"/>
      <c r="U14" s="106"/>
      <c r="V14" s="101"/>
      <c r="W14" s="102"/>
      <c r="X14" s="108"/>
      <c r="Y14" s="101"/>
      <c r="Z14" s="102"/>
      <c r="AA14" s="103"/>
    </row>
    <row r="15" spans="2:27" ht="20.100000000000001" customHeight="1" x14ac:dyDescent="0.15">
      <c r="B15" s="109"/>
      <c r="C15" s="110"/>
      <c r="D15" s="113"/>
      <c r="E15" s="114"/>
      <c r="F15" s="115"/>
      <c r="G15" s="113">
        <f>IF(ISERROR(ROUNDDOWN(D15/B15*(DATE(2012,12,31)-DATE(2012,1,1)+1),0)),0,ROUNDDOWN(D15/B15*(DATE(2012,12,31)-DATE(2012,1,1)+1),0))</f>
        <v>0</v>
      </c>
      <c r="H15" s="114"/>
      <c r="I15" s="115"/>
      <c r="J15" s="104"/>
      <c r="K15" s="105"/>
      <c r="L15" s="106"/>
      <c r="M15" s="104">
        <f>IF(ISERROR(ROUNDDOWN(J15/B15*(종료일-개시일+1),0)),0,ROUNDDOWN(J15/B15*(종료일-개시일+1),0))</f>
        <v>0</v>
      </c>
      <c r="N15" s="105"/>
      <c r="O15" s="106"/>
      <c r="P15" s="104"/>
      <c r="Q15" s="105"/>
      <c r="R15" s="106"/>
      <c r="S15" s="104">
        <f>IF(ISERROR(ROUNDDOWN(P15/B15*(종료일-개시일+1),0)),0,ROUNDDOWN(P15/B15*(종료일-개시일+1),0))</f>
        <v>0</v>
      </c>
      <c r="T15" s="105"/>
      <c r="U15" s="106"/>
      <c r="V15" s="98">
        <f>B15-J15-J16-P15-P16</f>
        <v>0</v>
      </c>
      <c r="W15" s="99"/>
      <c r="X15" s="107"/>
      <c r="Y15" s="98">
        <f>G15-M15-M16-S15-S16</f>
        <v>0</v>
      </c>
      <c r="Z15" s="99"/>
      <c r="AA15" s="100"/>
    </row>
    <row r="16" spans="2:27" ht="20.100000000000001" customHeight="1" x14ac:dyDescent="0.15">
      <c r="B16" s="111"/>
      <c r="C16" s="112"/>
      <c r="D16" s="116"/>
      <c r="E16" s="117"/>
      <c r="F16" s="118"/>
      <c r="G16" s="116"/>
      <c r="H16" s="117"/>
      <c r="I16" s="118"/>
      <c r="J16" s="104"/>
      <c r="K16" s="105"/>
      <c r="L16" s="106"/>
      <c r="M16" s="104">
        <f>IF(ISERROR(ROUNDDOWN(J16/B15*(종료일-개시일+1),0)),0,ROUNDDOWN(J16/B15*(종료일-개시일+1),0))</f>
        <v>0</v>
      </c>
      <c r="N16" s="105"/>
      <c r="O16" s="106"/>
      <c r="P16" s="104"/>
      <c r="Q16" s="105"/>
      <c r="R16" s="106"/>
      <c r="S16" s="104">
        <f>IF(ISERROR(ROUNDDOWN(P16/B15*(종료일-개시일+1),0)),0,ROUNDDOWN(P16/B15*(종료일-개시일+1),0))</f>
        <v>0</v>
      </c>
      <c r="T16" s="105"/>
      <c r="U16" s="106"/>
      <c r="V16" s="101"/>
      <c r="W16" s="102"/>
      <c r="X16" s="108"/>
      <c r="Y16" s="101"/>
      <c r="Z16" s="102"/>
      <c r="AA16" s="103"/>
    </row>
    <row r="17" spans="2:27" ht="20.100000000000001" customHeight="1" x14ac:dyDescent="0.15">
      <c r="B17" s="109"/>
      <c r="C17" s="110"/>
      <c r="D17" s="113"/>
      <c r="E17" s="114"/>
      <c r="F17" s="115"/>
      <c r="G17" s="113">
        <f>IF(ISERROR(ROUNDDOWN(D17/B17*(DATE(2012,12,31)-DATE(2012,1,1)+1),0)),0,ROUNDDOWN(D17/B17*(DATE(2012,12,31)-DATE(2012,1,1)+1),0))</f>
        <v>0</v>
      </c>
      <c r="H17" s="114"/>
      <c r="I17" s="115"/>
      <c r="J17" s="104"/>
      <c r="K17" s="105"/>
      <c r="L17" s="106"/>
      <c r="M17" s="104">
        <f>IF(ISERROR(ROUNDDOWN(J17/B17*(종료일-개시일+1),0)),0,ROUNDDOWN(J17/B17*(종료일-개시일+1),0))</f>
        <v>0</v>
      </c>
      <c r="N17" s="105"/>
      <c r="O17" s="106"/>
      <c r="P17" s="104"/>
      <c r="Q17" s="105"/>
      <c r="R17" s="106"/>
      <c r="S17" s="104">
        <f>IF(ISERROR(ROUNDDOWN(P17/B17*(종료일-개시일+1),0)),0,ROUNDDOWN(P17/B17*(종료일-개시일+1),0))</f>
        <v>0</v>
      </c>
      <c r="T17" s="105"/>
      <c r="U17" s="106"/>
      <c r="V17" s="98">
        <f>B17-J17-J18-P17-P18</f>
        <v>0</v>
      </c>
      <c r="W17" s="99"/>
      <c r="X17" s="107"/>
      <c r="Y17" s="98">
        <f>G17-M17-M18-S17-S18</f>
        <v>0</v>
      </c>
      <c r="Z17" s="99"/>
      <c r="AA17" s="100"/>
    </row>
    <row r="18" spans="2:27" ht="20.100000000000001" customHeight="1" x14ac:dyDescent="0.15">
      <c r="B18" s="111"/>
      <c r="C18" s="112"/>
      <c r="D18" s="116"/>
      <c r="E18" s="117"/>
      <c r="F18" s="118"/>
      <c r="G18" s="116"/>
      <c r="H18" s="117"/>
      <c r="I18" s="118"/>
      <c r="J18" s="104"/>
      <c r="K18" s="105"/>
      <c r="L18" s="106"/>
      <c r="M18" s="104">
        <f>IF(ISERROR(ROUNDDOWN(J18/B17*(종료일-개시일+1),0)),0,ROUNDDOWN(J18/B17*(종료일-개시일+1),0))</f>
        <v>0</v>
      </c>
      <c r="N18" s="105"/>
      <c r="O18" s="106"/>
      <c r="P18" s="104"/>
      <c r="Q18" s="105"/>
      <c r="R18" s="106"/>
      <c r="S18" s="104">
        <f>IF(ISERROR(ROUNDDOWN(P18/B17*(종료일-개시일+1),0)),0,ROUNDDOWN(P18/B17*(종료일-개시일+1),0))</f>
        <v>0</v>
      </c>
      <c r="T18" s="105"/>
      <c r="U18" s="106"/>
      <c r="V18" s="101"/>
      <c r="W18" s="102"/>
      <c r="X18" s="108"/>
      <c r="Y18" s="101"/>
      <c r="Z18" s="102"/>
      <c r="AA18" s="103"/>
    </row>
    <row r="19" spans="2:27" ht="20.100000000000001" customHeight="1" x14ac:dyDescent="0.15">
      <c r="B19" s="109"/>
      <c r="C19" s="110"/>
      <c r="D19" s="113"/>
      <c r="E19" s="114"/>
      <c r="F19" s="115"/>
      <c r="G19" s="113">
        <f>IF(ISERROR(ROUNDDOWN(D19/B19*(DATE(2012,12,31)-DATE(2012,1,1)+1),0)),0,ROUNDDOWN(D19/B19*(DATE(2012,12,31)-DATE(2012,1,1)+1),0))</f>
        <v>0</v>
      </c>
      <c r="H19" s="114"/>
      <c r="I19" s="115"/>
      <c r="J19" s="104"/>
      <c r="K19" s="105"/>
      <c r="L19" s="106"/>
      <c r="M19" s="104">
        <f>IF(ISERROR(ROUNDDOWN(J19/B19*(종료일-개시일+1),0)),0,ROUNDDOWN(J19/B19*(종료일-개시일+1),0))</f>
        <v>0</v>
      </c>
      <c r="N19" s="105"/>
      <c r="O19" s="106"/>
      <c r="P19" s="104"/>
      <c r="Q19" s="105"/>
      <c r="R19" s="106"/>
      <c r="S19" s="104">
        <f>IF(ISERROR(ROUNDDOWN(P19/B19*(종료일-개시일+1),0)),0,ROUNDDOWN(P19/B19*(종료일-개시일+1),0))</f>
        <v>0</v>
      </c>
      <c r="T19" s="105"/>
      <c r="U19" s="106"/>
      <c r="V19" s="98">
        <f>B19-J19-J20-P19-P20</f>
        <v>0</v>
      </c>
      <c r="W19" s="99"/>
      <c r="X19" s="107"/>
      <c r="Y19" s="98">
        <f>G19-M19-M20-S19-S20</f>
        <v>0</v>
      </c>
      <c r="Z19" s="99"/>
      <c r="AA19" s="100"/>
    </row>
    <row r="20" spans="2:27" ht="20.100000000000001" customHeight="1" x14ac:dyDescent="0.15">
      <c r="B20" s="111"/>
      <c r="C20" s="112"/>
      <c r="D20" s="116"/>
      <c r="E20" s="117"/>
      <c r="F20" s="118"/>
      <c r="G20" s="116"/>
      <c r="H20" s="117"/>
      <c r="I20" s="118"/>
      <c r="J20" s="104"/>
      <c r="K20" s="105"/>
      <c r="L20" s="106"/>
      <c r="M20" s="104">
        <f>IF(ISERROR(ROUNDDOWN(J20/B19*(종료일-개시일+1),0)),0,ROUNDDOWN(J20/B19*(종료일-개시일+1),0))</f>
        <v>0</v>
      </c>
      <c r="N20" s="105"/>
      <c r="O20" s="106"/>
      <c r="P20" s="104"/>
      <c r="Q20" s="105"/>
      <c r="R20" s="106"/>
      <c r="S20" s="104">
        <f>IF(ISERROR(ROUNDDOWN(P20/B19*(종료일-개시일+1),0)),0,ROUNDDOWN(P20/B19*(종료일-개시일+1),0))</f>
        <v>0</v>
      </c>
      <c r="T20" s="105"/>
      <c r="U20" s="106"/>
      <c r="V20" s="101"/>
      <c r="W20" s="102"/>
      <c r="X20" s="108"/>
      <c r="Y20" s="101"/>
      <c r="Z20" s="102"/>
      <c r="AA20" s="103"/>
    </row>
    <row r="21" spans="2:27" ht="20.100000000000001" customHeight="1" x14ac:dyDescent="0.15">
      <c r="B21" s="109"/>
      <c r="C21" s="110"/>
      <c r="D21" s="113"/>
      <c r="E21" s="114"/>
      <c r="F21" s="115"/>
      <c r="G21" s="113">
        <f>IF(ISERROR(ROUNDDOWN(D21/B21*(DATE(2012,12,31)-DATE(2012,1,1)+1),0)),0,ROUNDDOWN(D21/B21*(DATE(2012,12,31)-DATE(2012,1,1)+1),0))</f>
        <v>0</v>
      </c>
      <c r="H21" s="114"/>
      <c r="I21" s="115"/>
      <c r="J21" s="104"/>
      <c r="K21" s="105"/>
      <c r="L21" s="106"/>
      <c r="M21" s="104">
        <f>IF(ISERROR(ROUNDDOWN(J21/B21*(종료일-개시일+1),0)),0,ROUNDDOWN(J21/B21*(종료일-개시일+1),0))</f>
        <v>0</v>
      </c>
      <c r="N21" s="105"/>
      <c r="O21" s="106"/>
      <c r="P21" s="104"/>
      <c r="Q21" s="105"/>
      <c r="R21" s="106"/>
      <c r="S21" s="104">
        <f>IF(ISERROR(ROUNDDOWN(P21/B21*(종료일-개시일+1),0)),0,ROUNDDOWN(P21/B21*(종료일-개시일+1),0))</f>
        <v>0</v>
      </c>
      <c r="T21" s="105"/>
      <c r="U21" s="106"/>
      <c r="V21" s="98">
        <f>B21-J21-J22-P21-P22</f>
        <v>0</v>
      </c>
      <c r="W21" s="99"/>
      <c r="X21" s="107"/>
      <c r="Y21" s="98">
        <f>G21-M21-M22-S21-S22</f>
        <v>0</v>
      </c>
      <c r="Z21" s="99"/>
      <c r="AA21" s="100"/>
    </row>
    <row r="22" spans="2:27" ht="20.100000000000001" customHeight="1" x14ac:dyDescent="0.15">
      <c r="B22" s="111"/>
      <c r="C22" s="112"/>
      <c r="D22" s="116"/>
      <c r="E22" s="117"/>
      <c r="F22" s="118"/>
      <c r="G22" s="116"/>
      <c r="H22" s="117"/>
      <c r="I22" s="118"/>
      <c r="J22" s="104"/>
      <c r="K22" s="105"/>
      <c r="L22" s="106"/>
      <c r="M22" s="104">
        <f>IF(ISERROR(ROUNDDOWN(J22/B21*(종료일-개시일+1),0)),0,ROUNDDOWN(J22/B21*(종료일-개시일+1),0))</f>
        <v>0</v>
      </c>
      <c r="N22" s="105"/>
      <c r="O22" s="106"/>
      <c r="P22" s="104"/>
      <c r="Q22" s="105"/>
      <c r="R22" s="106"/>
      <c r="S22" s="104">
        <f>IF(ISERROR(ROUNDDOWN(P22/B21*(종료일-개시일+1),0)),0,ROUNDDOWN(P22/B21*(종료일-개시일+1),0))</f>
        <v>0</v>
      </c>
      <c r="T22" s="105"/>
      <c r="U22" s="106"/>
      <c r="V22" s="101"/>
      <c r="W22" s="102"/>
      <c r="X22" s="108"/>
      <c r="Y22" s="101"/>
      <c r="Z22" s="102"/>
      <c r="AA22" s="103"/>
    </row>
    <row r="23" spans="2:27" ht="20.100000000000001" customHeight="1" x14ac:dyDescent="0.15">
      <c r="B23" s="109"/>
      <c r="C23" s="110"/>
      <c r="D23" s="113"/>
      <c r="E23" s="114"/>
      <c r="F23" s="115"/>
      <c r="G23" s="113">
        <f>IF(ISERROR(ROUNDDOWN(D23/B23*(DATE(2012,12,31)-DATE(2012,1,1)+1),0)),0,ROUNDDOWN(D23/B23*(DATE(2012,12,31)-DATE(2012,1,1)+1),0))</f>
        <v>0</v>
      </c>
      <c r="H23" s="114"/>
      <c r="I23" s="115"/>
      <c r="J23" s="104"/>
      <c r="K23" s="105"/>
      <c r="L23" s="106"/>
      <c r="M23" s="104">
        <f>IF(ISERROR(ROUNDDOWN(J23/B23*(종료일-개시일+1),0)),0,ROUNDDOWN(J23/B23*(종료일-개시일+1),0))</f>
        <v>0</v>
      </c>
      <c r="N23" s="105"/>
      <c r="O23" s="106"/>
      <c r="P23" s="104"/>
      <c r="Q23" s="105"/>
      <c r="R23" s="106"/>
      <c r="S23" s="104">
        <f>IF(ISERROR(ROUNDDOWN(P23/B23*(종료일-개시일+1),0)),0,ROUNDDOWN(P23/B23*(종료일-개시일+1),0))</f>
        <v>0</v>
      </c>
      <c r="T23" s="105"/>
      <c r="U23" s="106"/>
      <c r="V23" s="98">
        <f>B23-J23-J24-P23-P24</f>
        <v>0</v>
      </c>
      <c r="W23" s="99"/>
      <c r="X23" s="107"/>
      <c r="Y23" s="98">
        <f>G23-M23-M24-S23-S24</f>
        <v>0</v>
      </c>
      <c r="Z23" s="99"/>
      <c r="AA23" s="100"/>
    </row>
    <row r="24" spans="2:27" ht="20.100000000000001" customHeight="1" x14ac:dyDescent="0.15">
      <c r="B24" s="111"/>
      <c r="C24" s="112"/>
      <c r="D24" s="116"/>
      <c r="E24" s="117"/>
      <c r="F24" s="118"/>
      <c r="G24" s="116"/>
      <c r="H24" s="117"/>
      <c r="I24" s="118"/>
      <c r="J24" s="104"/>
      <c r="K24" s="105"/>
      <c r="L24" s="106"/>
      <c r="M24" s="104">
        <f>IF(ISERROR(ROUNDDOWN(J24/B23*(종료일-개시일+1),0)),0,ROUNDDOWN(J24/B23*(종료일-개시일+1),0))</f>
        <v>0</v>
      </c>
      <c r="N24" s="105"/>
      <c r="O24" s="106"/>
      <c r="P24" s="104"/>
      <c r="Q24" s="105"/>
      <c r="R24" s="106"/>
      <c r="S24" s="104">
        <f>IF(ISERROR(ROUNDDOWN(P24/B23*(종료일-개시일+1),0)),0,ROUNDDOWN(P24/B23*(종료일-개시일+1),0))</f>
        <v>0</v>
      </c>
      <c r="T24" s="105"/>
      <c r="U24" s="106"/>
      <c r="V24" s="101"/>
      <c r="W24" s="102"/>
      <c r="X24" s="108"/>
      <c r="Y24" s="101"/>
      <c r="Z24" s="102"/>
      <c r="AA24" s="103"/>
    </row>
    <row r="25" spans="2:27" ht="20.100000000000001" customHeight="1" x14ac:dyDescent="0.15">
      <c r="B25" s="109"/>
      <c r="C25" s="110"/>
      <c r="D25" s="113"/>
      <c r="E25" s="114"/>
      <c r="F25" s="115"/>
      <c r="G25" s="113">
        <f>IF(ISERROR(ROUNDDOWN(D25/B25*(DATE(2012,12,31)-DATE(2012,1,1)+1),0)),0,ROUNDDOWN(D25/B25*(DATE(2012,12,31)-DATE(2012,1,1)+1),0))</f>
        <v>0</v>
      </c>
      <c r="H25" s="114"/>
      <c r="I25" s="115"/>
      <c r="J25" s="104"/>
      <c r="K25" s="105"/>
      <c r="L25" s="106"/>
      <c r="M25" s="104">
        <f>IF(ISERROR(ROUNDDOWN(J25/B25*(종료일-개시일+1),0)),0,ROUNDDOWN(J25/B25*(종료일-개시일+1),0))</f>
        <v>0</v>
      </c>
      <c r="N25" s="105"/>
      <c r="O25" s="106"/>
      <c r="P25" s="104"/>
      <c r="Q25" s="105"/>
      <c r="R25" s="106"/>
      <c r="S25" s="104">
        <f>IF(ISERROR(ROUNDDOWN(P25/B25*(종료일-개시일+1),0)),0,ROUNDDOWN(P25/B25*(종료일-개시일+1),0))</f>
        <v>0</v>
      </c>
      <c r="T25" s="105"/>
      <c r="U25" s="106"/>
      <c r="V25" s="98">
        <f>B25-J25-J26-P25-P26</f>
        <v>0</v>
      </c>
      <c r="W25" s="99"/>
      <c r="X25" s="107"/>
      <c r="Y25" s="98">
        <f>G25-M25-M26-S25-S26</f>
        <v>0</v>
      </c>
      <c r="Z25" s="99"/>
      <c r="AA25" s="100"/>
    </row>
    <row r="26" spans="2:27" ht="20.100000000000001" customHeight="1" x14ac:dyDescent="0.15">
      <c r="B26" s="111"/>
      <c r="C26" s="112"/>
      <c r="D26" s="116"/>
      <c r="E26" s="117"/>
      <c r="F26" s="118"/>
      <c r="G26" s="116"/>
      <c r="H26" s="117"/>
      <c r="I26" s="118"/>
      <c r="J26" s="104"/>
      <c r="K26" s="105"/>
      <c r="L26" s="106"/>
      <c r="M26" s="104">
        <f>IF(ISERROR(ROUNDDOWN(J26/B25*(종료일-개시일+1),0)),0,ROUNDDOWN(J26/B25*(종료일-개시일+1),0))</f>
        <v>0</v>
      </c>
      <c r="N26" s="105"/>
      <c r="O26" s="106"/>
      <c r="P26" s="104"/>
      <c r="Q26" s="105"/>
      <c r="R26" s="106"/>
      <c r="S26" s="104">
        <f>IF(ISERROR(ROUNDDOWN(P26/B25*(종료일-개시일+1),0)),0,ROUNDDOWN(P26/B25*(종료일-개시일+1),0))</f>
        <v>0</v>
      </c>
      <c r="T26" s="105"/>
      <c r="U26" s="106"/>
      <c r="V26" s="101"/>
      <c r="W26" s="102"/>
      <c r="X26" s="108"/>
      <c r="Y26" s="101"/>
      <c r="Z26" s="102"/>
      <c r="AA26" s="103"/>
    </row>
    <row r="27" spans="2:27" ht="20.100000000000001" customHeight="1" x14ac:dyDescent="0.15">
      <c r="B27" s="109"/>
      <c r="C27" s="110"/>
      <c r="D27" s="113"/>
      <c r="E27" s="114"/>
      <c r="F27" s="115"/>
      <c r="G27" s="113">
        <f>IF(ISERROR(ROUNDDOWN(D27/B27*(DATE(2012,12,31)-DATE(2012,1,1)+1),0)),0,ROUNDDOWN(D27/B27*(DATE(2012,12,31)-DATE(2012,1,1)+1),0))</f>
        <v>0</v>
      </c>
      <c r="H27" s="114"/>
      <c r="I27" s="115"/>
      <c r="J27" s="104"/>
      <c r="K27" s="105"/>
      <c r="L27" s="106"/>
      <c r="M27" s="104">
        <f>IF(ISERROR(ROUNDDOWN(J27/B27*(종료일-개시일+1),0)),0,ROUNDDOWN(J27/B27*(종료일-개시일+1),0))</f>
        <v>0</v>
      </c>
      <c r="N27" s="105"/>
      <c r="O27" s="106"/>
      <c r="P27" s="104"/>
      <c r="Q27" s="105"/>
      <c r="R27" s="106"/>
      <c r="S27" s="104">
        <f>IF(ISERROR(ROUNDDOWN(P27/B27*(종료일-개시일+1),0)),0,ROUNDDOWN(P27/B27*(종료일-개시일+1),0))</f>
        <v>0</v>
      </c>
      <c r="T27" s="105"/>
      <c r="U27" s="106"/>
      <c r="V27" s="98">
        <f>B27-J27-J28-P27-P28</f>
        <v>0</v>
      </c>
      <c r="W27" s="99"/>
      <c r="X27" s="107"/>
      <c r="Y27" s="98">
        <f>G27-M27-M28-S27-S28</f>
        <v>0</v>
      </c>
      <c r="Z27" s="99"/>
      <c r="AA27" s="100"/>
    </row>
    <row r="28" spans="2:27" ht="20.100000000000001" customHeight="1" x14ac:dyDescent="0.15">
      <c r="B28" s="111"/>
      <c r="C28" s="112"/>
      <c r="D28" s="116"/>
      <c r="E28" s="117"/>
      <c r="F28" s="118"/>
      <c r="G28" s="116"/>
      <c r="H28" s="117"/>
      <c r="I28" s="118"/>
      <c r="J28" s="104"/>
      <c r="K28" s="105"/>
      <c r="L28" s="106"/>
      <c r="M28" s="104">
        <f>IF(ISERROR(ROUNDDOWN(J28/B27*(종료일-개시일+1),0)),0,ROUNDDOWN(J28/B27*(종료일-개시일+1),0))</f>
        <v>0</v>
      </c>
      <c r="N28" s="105"/>
      <c r="O28" s="106"/>
      <c r="P28" s="104"/>
      <c r="Q28" s="105"/>
      <c r="R28" s="106"/>
      <c r="S28" s="104">
        <f>IF(ISERROR(ROUNDDOWN(P28/B27*(종료일-개시일+1),0)),0,ROUNDDOWN(P28/B27*(종료일-개시일+1),0))</f>
        <v>0</v>
      </c>
      <c r="T28" s="105"/>
      <c r="U28" s="106"/>
      <c r="V28" s="101"/>
      <c r="W28" s="102"/>
      <c r="X28" s="108"/>
      <c r="Y28" s="101"/>
      <c r="Z28" s="102"/>
      <c r="AA28" s="103"/>
    </row>
    <row r="29" spans="2:27" ht="20.100000000000001" customHeight="1" x14ac:dyDescent="0.15">
      <c r="B29" s="109"/>
      <c r="C29" s="110"/>
      <c r="D29" s="113"/>
      <c r="E29" s="114"/>
      <c r="F29" s="115"/>
      <c r="G29" s="113">
        <f>IF(ISERROR(ROUNDDOWN(D29/B29*(DATE(2012,12,31)-DATE(2012,1,1)+1),0)),0,ROUNDDOWN(D29/B29*(DATE(2012,12,31)-DATE(2012,1,1)+1),0))</f>
        <v>0</v>
      </c>
      <c r="H29" s="114"/>
      <c r="I29" s="115"/>
      <c r="J29" s="104"/>
      <c r="K29" s="105"/>
      <c r="L29" s="106"/>
      <c r="M29" s="104">
        <f>IF(ISERROR(ROUNDDOWN(J29/B29*(종료일-개시일+1),0)),0,ROUNDDOWN(J29/B29*(종료일-개시일+1),0))</f>
        <v>0</v>
      </c>
      <c r="N29" s="105"/>
      <c r="O29" s="106"/>
      <c r="P29" s="104"/>
      <c r="Q29" s="105"/>
      <c r="R29" s="106"/>
      <c r="S29" s="104">
        <f>IF(ISERROR(ROUNDDOWN(P29/B29*(종료일-개시일+1),0)),0,ROUNDDOWN(P29/B29*(종료일-개시일+1),0))</f>
        <v>0</v>
      </c>
      <c r="T29" s="105"/>
      <c r="U29" s="106"/>
      <c r="V29" s="98">
        <f>B29-J29-J30-P29-P30</f>
        <v>0</v>
      </c>
      <c r="W29" s="99"/>
      <c r="X29" s="107"/>
      <c r="Y29" s="98">
        <f>G29-M29-M30-S29-S30</f>
        <v>0</v>
      </c>
      <c r="Z29" s="99"/>
      <c r="AA29" s="100"/>
    </row>
    <row r="30" spans="2:27" ht="20.100000000000001" customHeight="1" x14ac:dyDescent="0.15">
      <c r="B30" s="111"/>
      <c r="C30" s="112"/>
      <c r="D30" s="116"/>
      <c r="E30" s="117"/>
      <c r="F30" s="118"/>
      <c r="G30" s="116"/>
      <c r="H30" s="117"/>
      <c r="I30" s="118"/>
      <c r="J30" s="104"/>
      <c r="K30" s="105"/>
      <c r="L30" s="106"/>
      <c r="M30" s="104">
        <f>IF(ISERROR(ROUNDDOWN(J30/B29*(종료일-개시일+1),0)),0,ROUNDDOWN(J30/B29*(종료일-개시일+1),0))</f>
        <v>0</v>
      </c>
      <c r="N30" s="105"/>
      <c r="O30" s="106"/>
      <c r="P30" s="104"/>
      <c r="Q30" s="105"/>
      <c r="R30" s="106"/>
      <c r="S30" s="104">
        <f>IF(ISERROR(ROUNDDOWN(P30/B29*(종료일-개시일+1),0)),0,ROUNDDOWN(P30/B29*(종료일-개시일+1),0))</f>
        <v>0</v>
      </c>
      <c r="T30" s="105"/>
      <c r="U30" s="106"/>
      <c r="V30" s="101"/>
      <c r="W30" s="102"/>
      <c r="X30" s="108"/>
      <c r="Y30" s="101"/>
      <c r="Z30" s="102"/>
      <c r="AA30" s="103"/>
    </row>
    <row r="31" spans="2:27" ht="20.100000000000001" customHeight="1" x14ac:dyDescent="0.15">
      <c r="B31" s="109"/>
      <c r="C31" s="110"/>
      <c r="D31" s="113"/>
      <c r="E31" s="114"/>
      <c r="F31" s="115"/>
      <c r="G31" s="113">
        <f>IF(ISERROR(ROUNDDOWN(D31/B31*(DATE(2012,12,31)-DATE(2012,1,1)+1),0)),0,ROUNDDOWN(D31/B31*(DATE(2012,12,31)-DATE(2012,1,1)+1),0))</f>
        <v>0</v>
      </c>
      <c r="H31" s="114"/>
      <c r="I31" s="115"/>
      <c r="J31" s="104"/>
      <c r="K31" s="105"/>
      <c r="L31" s="106"/>
      <c r="M31" s="104">
        <f>IF(ISERROR(ROUNDDOWN(J31/B31*(종료일-개시일+1),0)),0,ROUNDDOWN(J31/B31*(종료일-개시일+1),0))</f>
        <v>0</v>
      </c>
      <c r="N31" s="105"/>
      <c r="O31" s="106"/>
      <c r="P31" s="104"/>
      <c r="Q31" s="105"/>
      <c r="R31" s="106"/>
      <c r="S31" s="104">
        <f>IF(ISERROR(ROUNDDOWN(P31/B31*(종료일-개시일+1),0)),0,ROUNDDOWN(P31/B31*(종료일-개시일+1),0))</f>
        <v>0</v>
      </c>
      <c r="T31" s="105"/>
      <c r="U31" s="106"/>
      <c r="V31" s="98">
        <f>B31-J31-J32-P31-P32</f>
        <v>0</v>
      </c>
      <c r="W31" s="99"/>
      <c r="X31" s="107"/>
      <c r="Y31" s="98">
        <f>G31-M31-M32-S31-S32</f>
        <v>0</v>
      </c>
      <c r="Z31" s="99"/>
      <c r="AA31" s="100"/>
    </row>
    <row r="32" spans="2:27" ht="20.100000000000001" customHeight="1" x14ac:dyDescent="0.15">
      <c r="B32" s="111"/>
      <c r="C32" s="112"/>
      <c r="D32" s="116"/>
      <c r="E32" s="117"/>
      <c r="F32" s="118"/>
      <c r="G32" s="116"/>
      <c r="H32" s="117"/>
      <c r="I32" s="118"/>
      <c r="J32" s="104"/>
      <c r="K32" s="105"/>
      <c r="L32" s="106"/>
      <c r="M32" s="104">
        <f>IF(ISERROR(ROUNDDOWN(J32/B31*(종료일-개시일+1),0)),0,ROUNDDOWN(J32/B31*(종료일-개시일+1),0))</f>
        <v>0</v>
      </c>
      <c r="N32" s="105"/>
      <c r="O32" s="106"/>
      <c r="P32" s="104"/>
      <c r="Q32" s="105"/>
      <c r="R32" s="106"/>
      <c r="S32" s="104">
        <f>IF(ISERROR(ROUNDDOWN(P32/B31*(종료일-개시일+1),0)),0,ROUNDDOWN(P32/B31*(종료일-개시일+1),0))</f>
        <v>0</v>
      </c>
      <c r="T32" s="105"/>
      <c r="U32" s="106"/>
      <c r="V32" s="101"/>
      <c r="W32" s="102"/>
      <c r="X32" s="108"/>
      <c r="Y32" s="101"/>
      <c r="Z32" s="102"/>
      <c r="AA32" s="103"/>
    </row>
    <row r="33" spans="2:27" ht="20.100000000000001" customHeight="1" x14ac:dyDescent="0.15">
      <c r="B33" s="109"/>
      <c r="C33" s="110"/>
      <c r="D33" s="113"/>
      <c r="E33" s="114"/>
      <c r="F33" s="115"/>
      <c r="G33" s="113">
        <f>IF(ISERROR(ROUNDDOWN(D33/B33*(DATE(2012,12,31)-DATE(2012,1,1)+1),0)),0,ROUNDDOWN(D33/B33*(DATE(2012,12,31)-DATE(2012,1,1)+1),0))</f>
        <v>0</v>
      </c>
      <c r="H33" s="114"/>
      <c r="I33" s="115"/>
      <c r="J33" s="104"/>
      <c r="K33" s="105"/>
      <c r="L33" s="106"/>
      <c r="M33" s="104">
        <f>IF(ISERROR(ROUNDDOWN(J33/B33*(종료일-개시일+1),0)),0,ROUNDDOWN(J33/B33*(종료일-개시일+1),0))</f>
        <v>0</v>
      </c>
      <c r="N33" s="105"/>
      <c r="O33" s="106"/>
      <c r="P33" s="104"/>
      <c r="Q33" s="105"/>
      <c r="R33" s="106"/>
      <c r="S33" s="104">
        <f>IF(ISERROR(ROUNDDOWN(P33/B33*(종료일-개시일+1),0)),0,ROUNDDOWN(P33/B33*(종료일-개시일+1),0))</f>
        <v>0</v>
      </c>
      <c r="T33" s="105"/>
      <c r="U33" s="106"/>
      <c r="V33" s="98">
        <f>B33-J33-J34-P33-P34</f>
        <v>0</v>
      </c>
      <c r="W33" s="99"/>
      <c r="X33" s="107"/>
      <c r="Y33" s="98">
        <f>G33-M33-M34-S33-S34</f>
        <v>0</v>
      </c>
      <c r="Z33" s="99"/>
      <c r="AA33" s="100"/>
    </row>
    <row r="34" spans="2:27" ht="20.100000000000001" customHeight="1" x14ac:dyDescent="0.15">
      <c r="B34" s="111"/>
      <c r="C34" s="112"/>
      <c r="D34" s="116"/>
      <c r="E34" s="117"/>
      <c r="F34" s="118"/>
      <c r="G34" s="116"/>
      <c r="H34" s="117"/>
      <c r="I34" s="118"/>
      <c r="J34" s="104"/>
      <c r="K34" s="105"/>
      <c r="L34" s="106"/>
      <c r="M34" s="104">
        <f>IF(ISERROR(ROUNDDOWN(J34/B33*(종료일-개시일+1),0)),0,ROUNDDOWN(J34/B33*(종료일-개시일+1),0))</f>
        <v>0</v>
      </c>
      <c r="N34" s="105"/>
      <c r="O34" s="106"/>
      <c r="P34" s="104"/>
      <c r="Q34" s="105"/>
      <c r="R34" s="106"/>
      <c r="S34" s="104">
        <f>IF(ISERROR(ROUNDDOWN(P34/B33*(종료일-개시일+1),0)),0,ROUNDDOWN(P34/B33*(종료일-개시일+1),0))</f>
        <v>0</v>
      </c>
      <c r="T34" s="105"/>
      <c r="U34" s="106"/>
      <c r="V34" s="101"/>
      <c r="W34" s="102"/>
      <c r="X34" s="108"/>
      <c r="Y34" s="101"/>
      <c r="Z34" s="102"/>
      <c r="AA34" s="103"/>
    </row>
    <row r="35" spans="2:27" ht="20.100000000000001" customHeight="1" x14ac:dyDescent="0.15">
      <c r="B35" s="109"/>
      <c r="C35" s="110"/>
      <c r="D35" s="113"/>
      <c r="E35" s="114"/>
      <c r="F35" s="115"/>
      <c r="G35" s="113">
        <f>IF(ISERROR(ROUNDDOWN(D35/B35*(DATE(2012,12,31)-DATE(2012,1,1)+1),0)),0,ROUNDDOWN(D35/B35*(DATE(2012,12,31)-DATE(2012,1,1)+1),0))</f>
        <v>0</v>
      </c>
      <c r="H35" s="114"/>
      <c r="I35" s="115"/>
      <c r="J35" s="104"/>
      <c r="K35" s="105"/>
      <c r="L35" s="106"/>
      <c r="M35" s="104">
        <f>IF(ISERROR(ROUNDDOWN(J35/B35*(종료일-개시일+1),0)),0,ROUNDDOWN(J35/B35*(종료일-개시일+1),0))</f>
        <v>0</v>
      </c>
      <c r="N35" s="105"/>
      <c r="O35" s="106"/>
      <c r="P35" s="104"/>
      <c r="Q35" s="105"/>
      <c r="R35" s="106"/>
      <c r="S35" s="104">
        <f>IF(ISERROR(ROUNDDOWN(P35/B35*(종료일-개시일+1),0)),0,ROUNDDOWN(P35/B35*(종료일-개시일+1),0))</f>
        <v>0</v>
      </c>
      <c r="T35" s="105"/>
      <c r="U35" s="106"/>
      <c r="V35" s="98">
        <f>B35-J35-J36-P35-P36</f>
        <v>0</v>
      </c>
      <c r="W35" s="99"/>
      <c r="X35" s="107"/>
      <c r="Y35" s="98">
        <f>G35-M35-M36-S35-S36</f>
        <v>0</v>
      </c>
      <c r="Z35" s="99"/>
      <c r="AA35" s="100"/>
    </row>
    <row r="36" spans="2:27" ht="20.100000000000001" customHeight="1" x14ac:dyDescent="0.15">
      <c r="B36" s="111"/>
      <c r="C36" s="112"/>
      <c r="D36" s="116"/>
      <c r="E36" s="117"/>
      <c r="F36" s="118"/>
      <c r="G36" s="116"/>
      <c r="H36" s="117"/>
      <c r="I36" s="118"/>
      <c r="J36" s="104"/>
      <c r="K36" s="105"/>
      <c r="L36" s="106"/>
      <c r="M36" s="104">
        <f>IF(ISERROR(ROUNDDOWN(J36/B35*(종료일-개시일+1),0)),0,ROUNDDOWN(J36/B35*(종료일-개시일+1),0))</f>
        <v>0</v>
      </c>
      <c r="N36" s="105"/>
      <c r="O36" s="106"/>
      <c r="P36" s="104"/>
      <c r="Q36" s="105"/>
      <c r="R36" s="106"/>
      <c r="S36" s="104">
        <f>IF(ISERROR(ROUNDDOWN(P36/B35*(종료일-개시일+1),0)),0,ROUNDDOWN(P36/B35*(종료일-개시일+1),0))</f>
        <v>0</v>
      </c>
      <c r="T36" s="105"/>
      <c r="U36" s="106"/>
      <c r="V36" s="101"/>
      <c r="W36" s="102"/>
      <c r="X36" s="108"/>
      <c r="Y36" s="101"/>
      <c r="Z36" s="102"/>
      <c r="AA36" s="103"/>
    </row>
    <row r="37" spans="2:27" ht="20.100000000000001" customHeight="1" x14ac:dyDescent="0.15">
      <c r="B37" s="109"/>
      <c r="C37" s="110"/>
      <c r="D37" s="113"/>
      <c r="E37" s="114"/>
      <c r="F37" s="115"/>
      <c r="G37" s="113">
        <f>IF(ISERROR(ROUNDDOWN(D37/B37*(DATE(2012,12,31)-DATE(2012,1,1)+1),0)),0,ROUNDDOWN(D37/B37*(DATE(2012,12,31)-DATE(2012,1,1)+1),0))</f>
        <v>0</v>
      </c>
      <c r="H37" s="114"/>
      <c r="I37" s="115"/>
      <c r="J37" s="104"/>
      <c r="K37" s="105"/>
      <c r="L37" s="106"/>
      <c r="M37" s="104">
        <f>IF(ISERROR(ROUNDDOWN(J37/B37*(종료일-개시일+1),0)),0,ROUNDDOWN(J37/B37*(종료일-개시일+1),0))</f>
        <v>0</v>
      </c>
      <c r="N37" s="105"/>
      <c r="O37" s="106"/>
      <c r="P37" s="104"/>
      <c r="Q37" s="105"/>
      <c r="R37" s="106"/>
      <c r="S37" s="104">
        <f>IF(ISERROR(ROUNDDOWN(P37/B37*(종료일-개시일+1),0)),0,ROUNDDOWN(P37/B37*(종료일-개시일+1),0))</f>
        <v>0</v>
      </c>
      <c r="T37" s="105"/>
      <c r="U37" s="106"/>
      <c r="V37" s="98">
        <f>B37-J37-J38-P37-P38</f>
        <v>0</v>
      </c>
      <c r="W37" s="99"/>
      <c r="X37" s="107"/>
      <c r="Y37" s="98">
        <f>G37-M37-M38-S37-S38</f>
        <v>0</v>
      </c>
      <c r="Z37" s="99"/>
      <c r="AA37" s="100"/>
    </row>
    <row r="38" spans="2:27" ht="20.100000000000001" customHeight="1" x14ac:dyDescent="0.15">
      <c r="B38" s="122"/>
      <c r="C38" s="123"/>
      <c r="D38" s="124"/>
      <c r="E38" s="125"/>
      <c r="F38" s="126"/>
      <c r="G38" s="124"/>
      <c r="H38" s="125"/>
      <c r="I38" s="126"/>
      <c r="J38" s="128"/>
      <c r="K38" s="129"/>
      <c r="L38" s="130"/>
      <c r="M38" s="128">
        <f>IF(ISERROR(ROUNDDOWN(J38/B37*(종료일-개시일+1),0)),0,ROUNDDOWN(J38/B37*(종료일-개시일+1),0))</f>
        <v>0</v>
      </c>
      <c r="N38" s="129"/>
      <c r="O38" s="130"/>
      <c r="P38" s="128"/>
      <c r="Q38" s="129"/>
      <c r="R38" s="130"/>
      <c r="S38" s="128">
        <f>IF(ISERROR(ROUNDDOWN(P38/B37*(종료일-개시일+1),0)),0,ROUNDDOWN(P38/B37*(종료일-개시일+1),0))</f>
        <v>0</v>
      </c>
      <c r="T38" s="129"/>
      <c r="U38" s="130"/>
      <c r="V38" s="119"/>
      <c r="W38" s="120"/>
      <c r="X38" s="121"/>
      <c r="Y38" s="119"/>
      <c r="Z38" s="120"/>
      <c r="AA38" s="127"/>
    </row>
    <row r="39" spans="2:27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2" t="s">
        <v>29</v>
      </c>
    </row>
  </sheetData>
  <mergeCells count="215">
    <mergeCell ref="P32:R32"/>
    <mergeCell ref="S32:U32"/>
    <mergeCell ref="M31:O31"/>
    <mergeCell ref="P31:R31"/>
    <mergeCell ref="S31:U31"/>
    <mergeCell ref="V31:X32"/>
    <mergeCell ref="W3:AA3"/>
    <mergeCell ref="S4:V4"/>
    <mergeCell ref="W4:AA4"/>
    <mergeCell ref="B3:C4"/>
    <mergeCell ref="D3:G4"/>
    <mergeCell ref="H3:R4"/>
    <mergeCell ref="S3:V3"/>
    <mergeCell ref="S33:U33"/>
    <mergeCell ref="V33:X34"/>
    <mergeCell ref="B33:C34"/>
    <mergeCell ref="D33:F34"/>
    <mergeCell ref="G33:I34"/>
    <mergeCell ref="J33:L33"/>
    <mergeCell ref="Y33:AA34"/>
    <mergeCell ref="J34:L34"/>
    <mergeCell ref="M34:O34"/>
    <mergeCell ref="P34:R34"/>
    <mergeCell ref="S34:U34"/>
    <mergeCell ref="M33:O33"/>
    <mergeCell ref="P33:R33"/>
    <mergeCell ref="B31:C32"/>
    <mergeCell ref="D31:F32"/>
    <mergeCell ref="G31:I32"/>
    <mergeCell ref="J31:L31"/>
    <mergeCell ref="B6:AA6"/>
    <mergeCell ref="B7:C8"/>
    <mergeCell ref="D7:F8"/>
    <mergeCell ref="G7:I8"/>
    <mergeCell ref="J7:O7"/>
    <mergeCell ref="P7:U7"/>
    <mergeCell ref="V7:AA7"/>
    <mergeCell ref="J8:L8"/>
    <mergeCell ref="M8:O8"/>
    <mergeCell ref="P8:R8"/>
    <mergeCell ref="S8:U8"/>
    <mergeCell ref="V8:X8"/>
    <mergeCell ref="Y8:AA8"/>
    <mergeCell ref="B9:C10"/>
    <mergeCell ref="D9:F10"/>
    <mergeCell ref="G9:I10"/>
    <mergeCell ref="J9:L9"/>
    <mergeCell ref="M9:O9"/>
    <mergeCell ref="P9:R9"/>
    <mergeCell ref="S9:U9"/>
    <mergeCell ref="Y11:AA12"/>
    <mergeCell ref="J12:L12"/>
    <mergeCell ref="M12:O12"/>
    <mergeCell ref="P12:R12"/>
    <mergeCell ref="S12:U12"/>
    <mergeCell ref="M11:O11"/>
    <mergeCell ref="V9:X10"/>
    <mergeCell ref="Y9:AA10"/>
    <mergeCell ref="J10:L10"/>
    <mergeCell ref="M10:O10"/>
    <mergeCell ref="P10:R10"/>
    <mergeCell ref="S10:U10"/>
    <mergeCell ref="P11:R11"/>
    <mergeCell ref="S11:U11"/>
    <mergeCell ref="V11:X12"/>
    <mergeCell ref="B13:C14"/>
    <mergeCell ref="D13:F14"/>
    <mergeCell ref="G13:I14"/>
    <mergeCell ref="J13:L13"/>
    <mergeCell ref="B11:C12"/>
    <mergeCell ref="D11:F12"/>
    <mergeCell ref="G11:I12"/>
    <mergeCell ref="J11:L11"/>
    <mergeCell ref="Y15:AA16"/>
    <mergeCell ref="J16:L16"/>
    <mergeCell ref="M16:O16"/>
    <mergeCell ref="P16:R16"/>
    <mergeCell ref="S16:U16"/>
    <mergeCell ref="M15:O15"/>
    <mergeCell ref="Y13:AA14"/>
    <mergeCell ref="J14:L14"/>
    <mergeCell ref="M14:O14"/>
    <mergeCell ref="P14:R14"/>
    <mergeCell ref="S14:U14"/>
    <mergeCell ref="M13:O13"/>
    <mergeCell ref="P13:R13"/>
    <mergeCell ref="S13:U13"/>
    <mergeCell ref="V13:X14"/>
    <mergeCell ref="P15:R15"/>
    <mergeCell ref="S15:U15"/>
    <mergeCell ref="V15:X16"/>
    <mergeCell ref="B17:C18"/>
    <mergeCell ref="D17:F18"/>
    <mergeCell ref="G17:I18"/>
    <mergeCell ref="J17:L17"/>
    <mergeCell ref="B15:C16"/>
    <mergeCell ref="D15:F16"/>
    <mergeCell ref="G15:I16"/>
    <mergeCell ref="J15:L15"/>
    <mergeCell ref="Y19:AA20"/>
    <mergeCell ref="J20:L20"/>
    <mergeCell ref="M20:O20"/>
    <mergeCell ref="P20:R20"/>
    <mergeCell ref="S20:U20"/>
    <mergeCell ref="M19:O19"/>
    <mergeCell ref="Y17:AA18"/>
    <mergeCell ref="J18:L18"/>
    <mergeCell ref="M18:O18"/>
    <mergeCell ref="P18:R18"/>
    <mergeCell ref="S18:U18"/>
    <mergeCell ref="M17:O17"/>
    <mergeCell ref="P17:R17"/>
    <mergeCell ref="S17:U17"/>
    <mergeCell ref="V17:X18"/>
    <mergeCell ref="P19:R19"/>
    <mergeCell ref="S19:U19"/>
    <mergeCell ref="V19:X20"/>
    <mergeCell ref="B21:C22"/>
    <mergeCell ref="D21:F22"/>
    <mergeCell ref="G21:I22"/>
    <mergeCell ref="J21:L21"/>
    <mergeCell ref="B19:C20"/>
    <mergeCell ref="D19:F20"/>
    <mergeCell ref="G19:I20"/>
    <mergeCell ref="J19:L19"/>
    <mergeCell ref="Y21:AA22"/>
    <mergeCell ref="J22:L22"/>
    <mergeCell ref="M22:O22"/>
    <mergeCell ref="P22:R22"/>
    <mergeCell ref="S22:U22"/>
    <mergeCell ref="M21:O21"/>
    <mergeCell ref="P21:R21"/>
    <mergeCell ref="S21:U21"/>
    <mergeCell ref="V21:X22"/>
    <mergeCell ref="B29:C30"/>
    <mergeCell ref="D29:F30"/>
    <mergeCell ref="G29:I30"/>
    <mergeCell ref="J29:L29"/>
    <mergeCell ref="B27:C28"/>
    <mergeCell ref="D27:F28"/>
    <mergeCell ref="G27:I28"/>
    <mergeCell ref="J27:L27"/>
    <mergeCell ref="Y27:AA28"/>
    <mergeCell ref="J28:L28"/>
    <mergeCell ref="M28:O28"/>
    <mergeCell ref="P28:R28"/>
    <mergeCell ref="S28:U28"/>
    <mergeCell ref="M27:O27"/>
    <mergeCell ref="B35:C36"/>
    <mergeCell ref="D35:F36"/>
    <mergeCell ref="G35:I36"/>
    <mergeCell ref="M35:O35"/>
    <mergeCell ref="B37:C38"/>
    <mergeCell ref="D37:F38"/>
    <mergeCell ref="G37:I38"/>
    <mergeCell ref="J37:L37"/>
    <mergeCell ref="Y37:AA38"/>
    <mergeCell ref="J38:L38"/>
    <mergeCell ref="M38:O38"/>
    <mergeCell ref="P38:R38"/>
    <mergeCell ref="S38:U38"/>
    <mergeCell ref="M37:O37"/>
    <mergeCell ref="P35:R35"/>
    <mergeCell ref="S35:U35"/>
    <mergeCell ref="V35:X36"/>
    <mergeCell ref="Y35:AA36"/>
    <mergeCell ref="J36:L36"/>
    <mergeCell ref="M36:O36"/>
    <mergeCell ref="P36:R36"/>
    <mergeCell ref="S36:U36"/>
    <mergeCell ref="J35:L35"/>
    <mergeCell ref="Y25:AA26"/>
    <mergeCell ref="J26:L26"/>
    <mergeCell ref="M26:O26"/>
    <mergeCell ref="P26:R26"/>
    <mergeCell ref="S26:U26"/>
    <mergeCell ref="M25:O25"/>
    <mergeCell ref="P37:R37"/>
    <mergeCell ref="S37:U37"/>
    <mergeCell ref="V37:X38"/>
    <mergeCell ref="Y29:AA30"/>
    <mergeCell ref="J30:L30"/>
    <mergeCell ref="M30:O30"/>
    <mergeCell ref="P30:R30"/>
    <mergeCell ref="S30:U30"/>
    <mergeCell ref="M29:O29"/>
    <mergeCell ref="P29:R29"/>
    <mergeCell ref="S29:U29"/>
    <mergeCell ref="V29:X30"/>
    <mergeCell ref="P27:R27"/>
    <mergeCell ref="S27:U27"/>
    <mergeCell ref="V27:X28"/>
    <mergeCell ref="Y31:AA32"/>
    <mergeCell ref="J32:L32"/>
    <mergeCell ref="M32:O32"/>
    <mergeCell ref="P25:R25"/>
    <mergeCell ref="S25:U25"/>
    <mergeCell ref="V25:X26"/>
    <mergeCell ref="B23:C24"/>
    <mergeCell ref="D23:F24"/>
    <mergeCell ref="G23:I24"/>
    <mergeCell ref="J23:L23"/>
    <mergeCell ref="B25:C26"/>
    <mergeCell ref="D25:F26"/>
    <mergeCell ref="G25:I26"/>
    <mergeCell ref="J25:L25"/>
    <mergeCell ref="Y23:AA24"/>
    <mergeCell ref="J24:L24"/>
    <mergeCell ref="M24:O24"/>
    <mergeCell ref="P24:R24"/>
    <mergeCell ref="S24:U24"/>
    <mergeCell ref="M23:O23"/>
    <mergeCell ref="P23:R23"/>
    <mergeCell ref="S23:U23"/>
    <mergeCell ref="V23:X2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26(갑)</vt:lpstr>
      <vt:lpstr>별지1</vt:lpstr>
      <vt:lpstr>'26(갑)'!Print_Area</vt:lpstr>
      <vt:lpstr>별지1!Print_Area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2006-09-01T08:51:25Z</cp:lastPrinted>
  <dcterms:created xsi:type="dcterms:W3CDTF">2006-07-21T07:00:55Z</dcterms:created>
  <dcterms:modified xsi:type="dcterms:W3CDTF">2019-01-15T03:20:40Z</dcterms:modified>
</cp:coreProperties>
</file>