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795" yWindow="690" windowWidth="14100" windowHeight="10335"/>
  </bookViews>
  <sheets>
    <sheet name="23(갑)" sheetId="1" r:id="rId1"/>
  </sheets>
  <externalReferences>
    <externalReference r:id="rId2"/>
    <externalReference r:id="rId3"/>
  </externalReferences>
  <definedNames>
    <definedName name="_xlnm.Print_Area" localSheetId="0">'23(갑)'!$B$14:$Y$40</definedName>
  </definedNames>
  <calcPr calcId="152511"/>
</workbook>
</file>

<file path=xl/calcChain.xml><?xml version="1.0" encoding="utf-8"?>
<calcChain xmlns="http://schemas.openxmlformats.org/spreadsheetml/2006/main">
  <c r="U29" i="1" l="1"/>
  <c r="U28" i="1"/>
  <c r="U27" i="1"/>
  <c r="U25" i="1"/>
  <c r="U24" i="1"/>
  <c r="U23" i="1"/>
  <c r="R22" i="1" l="1"/>
  <c r="U22" i="1" s="1"/>
  <c r="U16" i="1"/>
  <c r="U15" i="1"/>
  <c r="D15" i="1"/>
  <c r="U19" i="1" l="1"/>
  <c r="U20" i="1"/>
  <c r="U26" i="1" l="1"/>
  <c r="U21" i="1"/>
  <c r="U30" i="1"/>
  <c r="U31" i="1" l="1"/>
  <c r="U32" i="1" s="1"/>
  <c r="U36" i="1" l="1"/>
  <c r="U37" i="1" s="1"/>
  <c r="U39" i="1" s="1"/>
  <c r="U38" i="1" l="1"/>
</calcChain>
</file>

<file path=xl/comments1.xml><?xml version="1.0" encoding="utf-8"?>
<comments xmlns="http://schemas.openxmlformats.org/spreadsheetml/2006/main">
  <authors>
    <author>jungtj</author>
    <author>이병진</author>
    <author>admin</author>
    <author>TAEJO</author>
  </authors>
  <commentList>
    <comment ref="B19" authorId="0" shapeId="0">
      <text>
        <r>
          <rPr>
            <sz val="9"/>
            <color indexed="81"/>
            <rFont val="굴림"/>
            <family val="3"/>
            <charset val="129"/>
          </rPr>
          <t xml:space="preserve"> 1. ①접대비 해당 금액란에는 “접대비조정명세서(을)[별지 제23호서식(을)]”의 ⑦접대비 해당 금액의 합계란 금액을 적습니다.
</t>
        </r>
      </text>
    </comment>
    <comment ref="B20" authorId="0" shapeId="0">
      <text>
        <r>
          <rPr>
            <sz val="9"/>
            <color indexed="81"/>
            <rFont val="굴림"/>
            <family val="3"/>
            <charset val="129"/>
          </rPr>
          <t xml:space="preserve">2. ②기준금액* 초과 접대비 중 신용카드 등 미사용으로 인한 손금불산입액란에는 “접대비조정명세서(을)[별지 제23호서식(을)]”의 16.신용카드 등 미사용 부인액의 합계란 금액을 적습니다.
    * 기준금액(「법인세법 시행령」제41조제1항)
      - 경조사비: 20만원
      - 경조사비 외의 접대비: 3만원
</t>
        </r>
      </text>
    </comment>
    <comment ref="B22" authorId="1" shapeId="0">
      <text>
        <r>
          <rPr>
            <sz val="9"/>
            <color indexed="81"/>
            <rFont val="굴림"/>
            <family val="3"/>
            <charset val="129"/>
          </rPr>
          <t xml:space="preserve"> 3. 일반접대비 한도(④~⑧)
  가. ④란에서 중소기업 외의 법인은 1,200만원, </t>
        </r>
        <r>
          <rPr>
            <sz val="9"/>
            <color indexed="10"/>
            <rFont val="굴림"/>
            <family val="3"/>
            <charset val="129"/>
          </rPr>
          <t>중소기업은 2,400만원을 적용합니다.</t>
        </r>
        <r>
          <rPr>
            <sz val="9"/>
            <color indexed="81"/>
            <rFont val="굴림"/>
            <family val="3"/>
            <charset val="129"/>
          </rPr>
          <t xml:space="preserve">
  나.총수입금액 기준란의 금액란은 "접대비조정명세서(을)[별지 제23호서식(을)]"의 ③란의 금액을 금액별 적용률에 따라 계산된 금액을 적습니다.
  다.일반수입금액 기준란의 금액란은 "접대비조정명세서(을)[별지 제23호서식(을)]"의 ①란의 금액을 금액별 적용률에 따라 계산된 금액을 적습니다.
  라.정부가 100분의 20 이상 출자한 정부출자기관 및 정부출자기관이 출자한 법인으로서 그 정부출자기관 등이 최대주주인 법인의 경우에는 ⑧ 일반접대비 한도액의 금액란에 「법인세법」 제25조제4항 각 호 외의 부분에 따른 금액을 합한 금액(④+⑥+⑦)의 100분의 70에 상당하는 금액을 적습니다.
  마. 수입금액 기준란의 적용률은 2013년 1월 1일 이후 개시하는 사업연도 분부터는 10퍼센트를 적용합니다.
  바.⑧ 일반접대비 한도액 계산시 법인이 「법인세법 시행령」 제42조제2항에 해당하는 경우에는 ⑧ 일반접대비 한도액의 100분의 50에 해당하는 금액을 적습니다.
 4. 문화접대비 한도(⑨~⑩)는 「조세특례제한법」 제136조제3항에 따른 문화접대비 지출금액이 있는 경우에 작성합니다. 
    ⑨ 문화접대비 지출액은 ③ 차감 접대비 해당 금액 중 「조세특례제한법 시행령」 제130조제5항에 따른 지출액을 적습니다.
 5. ⑫ 한도초과액은 음수인 경우에 "0"으로 적습니다.
</t>
        </r>
      </text>
    </comment>
    <comment ref="D22" authorId="2" shapeId="0">
      <text>
        <r>
          <rPr>
            <sz val="9"/>
            <color indexed="81"/>
            <rFont val="돋움"/>
            <family val="3"/>
            <charset val="129"/>
          </rPr>
          <t>④란에서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1,200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중소기업은</t>
        </r>
        <r>
          <rPr>
            <strike/>
            <sz val="9"/>
            <color indexed="81"/>
            <rFont val="맑은 고딕"/>
            <family val="3"/>
            <charset val="129"/>
          </rPr>
          <t xml:space="preserve"> 2,400만원</t>
        </r>
        <r>
          <rPr>
            <sz val="9"/>
            <color indexed="10"/>
            <rFont val="Tahoma"/>
            <family val="2"/>
          </rPr>
          <t xml:space="preserve"> 3,600</t>
        </r>
        <r>
          <rPr>
            <sz val="9"/>
            <color indexed="81"/>
            <rFont val="돋움"/>
            <family val="3"/>
            <charset val="129"/>
          </rPr>
          <t>만원을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적용합니다</t>
        </r>
        <r>
          <rPr>
            <sz val="9"/>
            <color indexed="81"/>
            <rFont val="Tahoma"/>
            <family val="2"/>
          </rPr>
          <t>.</t>
        </r>
      </text>
    </comment>
    <comment ref="D31" authorId="0" shapeId="0">
      <text>
        <r>
          <rPr>
            <sz val="9"/>
            <color indexed="81"/>
            <rFont val="굴림"/>
            <family val="3"/>
            <charset val="129"/>
          </rPr>
          <t xml:space="preserve">마.수입금액 기준란의 적용률은 '13.1.1 이후 개시하는 사업연도 분부터는 10%를 적용합니다.
</t>
        </r>
      </text>
    </comment>
    <comment ref="D32" authorId="3" shapeId="0">
      <text>
        <r>
          <rPr>
            <sz val="9"/>
            <color indexed="81"/>
            <rFont val="굴림"/>
            <family val="3"/>
            <charset val="129"/>
          </rPr>
          <t>⑧일반접대비 한도액 계산시 법인이</t>
        </r>
        <r>
          <rPr>
            <sz val="9"/>
            <color indexed="10"/>
            <rFont val="굴림"/>
            <family val="3"/>
            <charset val="129"/>
          </rPr>
          <t>「법인세법 시행령」제42조제2항에 해당하는 경우에는 ⑧일반접대비 한도액에 50%를 곱한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33" authorId="0" shapeId="0">
      <text>
        <r>
          <rPr>
            <sz val="9"/>
            <color indexed="81"/>
            <rFont val="굴림"/>
            <family val="3"/>
            <charset val="129"/>
          </rPr>
          <t xml:space="preserve">4. 문화접대비 한도(⑨~⑫)는 「조세특례제한법」 제136조제3항에 따른 문화접대비 지출금액이 있는 경우에 작성합니다. 
  ⑨ 문화접대비 지출액은 ③ 차감 접대비 해당 금액 중 「조세특례제한법 시행령」 제130조제5항에 따른 지출액을 적습니다.
</t>
        </r>
      </text>
    </comment>
    <comment ref="B38" authorId="2" shapeId="0">
      <text>
        <r>
          <rPr>
            <sz val="9"/>
            <color indexed="81"/>
            <rFont val="돋움"/>
            <family val="3"/>
            <charset val="129"/>
          </rPr>
          <t>한도초과액은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</t>
        </r>
        <r>
          <rPr>
            <sz val="9"/>
            <color indexed="81"/>
            <rFont val="Tahoma"/>
            <family val="2"/>
          </rPr>
          <t xml:space="preserve"> "0"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<sst xmlns="http://schemas.openxmlformats.org/spreadsheetml/2006/main" count="41" uniqueCount="38">
  <si>
    <t>(앞   쪽)</t>
    <phoneticPr fontId="3" type="noConversion"/>
  </si>
  <si>
    <t>사업
연도</t>
    <phoneticPr fontId="3" type="noConversion"/>
  </si>
  <si>
    <t>접대비조정명세서(갑)</t>
    <phoneticPr fontId="3" type="noConversion"/>
  </si>
  <si>
    <t>법     인     명</t>
    <phoneticPr fontId="3" type="noConversion"/>
  </si>
  <si>
    <t>사업자등록번호</t>
    <phoneticPr fontId="3" type="noConversion"/>
  </si>
  <si>
    <t>구                             분</t>
    <phoneticPr fontId="3" type="noConversion"/>
  </si>
  <si>
    <t>금           액</t>
    <phoneticPr fontId="3" type="noConversion"/>
  </si>
  <si>
    <t>/12</t>
    <phoneticPr fontId="3" type="noConversion"/>
  </si>
  <si>
    <t>210㎜×297㎜</t>
    <phoneticPr fontId="3" type="noConversion"/>
  </si>
  <si>
    <t>※ 관련서식</t>
    <phoneticPr fontId="3" type="noConversion"/>
  </si>
  <si>
    <t>접대비조정명세서(을)</t>
    <phoneticPr fontId="3" type="noConversion"/>
  </si>
  <si>
    <t>과목별 소득금액조정명세서(1)</t>
    <phoneticPr fontId="3" type="noConversion"/>
  </si>
  <si>
    <t>주요계정명세서(갑)</t>
    <phoneticPr fontId="3" type="noConversion"/>
  </si>
  <si>
    <t>• 접대비조정명세서(을)[23호(을)]서식에서 수입금액ㆍ접대비해당금액ㆍ신용카드미사용에 따른
   손금불산입액을 불러오기하여 계산합니다.
• ⑨한도초과액 값이 있는 경우 과목별소득금액조정명세서(1)[15호부표1] 서식에 옮겨 적습니다.
• ⑤, ⑥, ⑦, ⑨란의 금액이 주요계정명세서(갑)[47호(갑)] 서식에 이기됩니다.
• 작성순서 : 접대비조정명세서(을) → 접대비조정명세서(갑) → 과목별소득금액조정명세서(1)
                   → 주요계정명세서(갑)</t>
    <phoneticPr fontId="3" type="noConversion"/>
  </si>
  <si>
    <t>⑨문화접대비 지출액</t>
    <phoneticPr fontId="3" type="noConversion"/>
  </si>
  <si>
    <t>×</t>
    <phoneticPr fontId="3" type="noConversion"/>
  </si>
  <si>
    <t>①접대비 해당 금액</t>
    <phoneticPr fontId="3" type="noConversion"/>
  </si>
  <si>
    <t>②기준금액 초과 접대비 중 신용카드 등 미사용으로 인한 손금불산입액</t>
    <phoneticPr fontId="3" type="noConversion"/>
  </si>
  <si>
    <t>③차감 접대비 해당 금액(①-②)</t>
    <phoneticPr fontId="3" type="noConversion"/>
  </si>
  <si>
    <t>일반
접대비
한도</t>
    <phoneticPr fontId="3" type="noConversion"/>
  </si>
  <si>
    <t xml:space="preserve">  총수입금액 기준</t>
    <phoneticPr fontId="3" type="noConversion"/>
  </si>
  <si>
    <t xml:space="preserve"> ⑤ 소               계</t>
    <phoneticPr fontId="3" type="noConversion"/>
  </si>
  <si>
    <t xml:space="preserve">  일반수입금액 기준</t>
    <phoneticPr fontId="3" type="noConversion"/>
  </si>
  <si>
    <t xml:space="preserve"> ⑥ 소               계</t>
    <phoneticPr fontId="3" type="noConversion"/>
  </si>
  <si>
    <t>⑦수입금액 기준</t>
    <phoneticPr fontId="3" type="noConversion"/>
  </si>
  <si>
    <t>⑧일반접대비 한도액(④+⑥+⑦)</t>
    <phoneticPr fontId="3" type="noConversion"/>
  </si>
  <si>
    <t xml:space="preserve"> [⑤-⑥] × 20(10)/100</t>
    <phoneticPr fontId="3" type="noConversion"/>
  </si>
  <si>
    <t>⑪ 접대비 한도액 합계(⑧+⑩)</t>
    <phoneticPr fontId="3" type="noConversion"/>
  </si>
  <si>
    <t>⑫ 한도초과액(③-⑪)</t>
    <phoneticPr fontId="3" type="noConversion"/>
  </si>
  <si>
    <t>해당 사업연도
월수</t>
    <phoneticPr fontId="3" type="noConversion"/>
  </si>
  <si>
    <r>
      <t>문화접대비 한도</t>
    </r>
    <r>
      <rPr>
        <sz val="6"/>
        <rFont val="굴림"/>
        <family val="3"/>
        <charset val="129"/>
      </rPr>
      <t>(「조세특례제한법」제136조제3항)</t>
    </r>
    <phoneticPr fontId="3" type="noConversion"/>
  </si>
  <si>
    <t>⑬ 손금산입한도 내 접대비지출액(③과 ⑪에 해당하는 금액 중 적은 금액)</t>
    <phoneticPr fontId="3" type="noConversion"/>
  </si>
  <si>
    <t xml:space="preserve"> 500억원 초과 금액 × 3/10,000
(2020년 사업연도 분은 6/10,000)</t>
    <phoneticPr fontId="3" type="noConversion"/>
  </si>
  <si>
    <r>
      <t xml:space="preserve">■ 법인세법 시행규칙[별지 제23호서식(갑)] </t>
    </r>
    <r>
      <rPr>
        <sz val="9"/>
        <color rgb="FFFF0000"/>
        <rFont val="굴림"/>
        <family val="3"/>
        <charset val="129"/>
      </rPr>
      <t>&lt;개정 2021. 00. 00.&gt;</t>
    </r>
    <phoneticPr fontId="3" type="noConversion"/>
  </si>
  <si>
    <r>
      <t xml:space="preserve">④1,200만원
(중소기업 </t>
    </r>
    <r>
      <rPr>
        <sz val="9"/>
        <rFont val="굴림"/>
        <family val="3"/>
        <charset val="129"/>
      </rPr>
      <t>3,600만원)</t>
    </r>
    <phoneticPr fontId="3" type="noConversion"/>
  </si>
  <si>
    <r>
      <t xml:space="preserve"> 100억원 이하의 금액 × </t>
    </r>
    <r>
      <rPr>
        <sz val="9"/>
        <rFont val="굴림"/>
        <family val="3"/>
        <charset val="129"/>
      </rPr>
      <t>30/10,000
(2020년 사업연도 분은 35/10,000)</t>
    </r>
    <phoneticPr fontId="3" type="noConversion"/>
  </si>
  <si>
    <r>
      <t xml:space="preserve"> 100억원 초과 500억원 이하의 금액 × </t>
    </r>
    <r>
      <rPr>
        <sz val="9"/>
        <rFont val="굴림"/>
        <family val="3"/>
        <charset val="129"/>
      </rPr>
      <t xml:space="preserve">20/10,000
(2020년 사업연도 분은 25/10,000) </t>
    </r>
    <phoneticPr fontId="3" type="noConversion"/>
  </si>
  <si>
    <r>
      <t>⑩ 문화접대비 한도액
  (⑨과 (⑧×</t>
    </r>
    <r>
      <rPr>
        <b/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/100) 중 작은 금액)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</si>
</sst>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&quot;(&quot;\ #,##0&quot;)&quot;_-;[Red]&quot;△&quot;#,##0_-;;"/>
    <numFmt numFmtId="178" formatCode="#,##0_ "/>
    <numFmt numFmtId="179" formatCode="###\-##\-#####"/>
  </numFmts>
  <fonts count="1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  <font>
      <sz val="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9"/>
      <color indexed="81"/>
      <name val="맑은 고딕"/>
      <family val="3"/>
      <charset val="129"/>
    </font>
    <font>
      <sz val="9"/>
      <color indexed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12" fillId="0" borderId="0" xfId="0" applyFont="1">
      <alignment vertical="center"/>
    </xf>
    <xf numFmtId="0" fontId="0" fillId="0" borderId="0" xfId="0" applyFo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5" xfId="0" quotePrefix="1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176" fontId="0" fillId="4" borderId="11" xfId="1" applyFont="1" applyFill="1" applyBorder="1">
      <alignment horizontal="right" vertical="center" shrinkToFit="1"/>
    </xf>
    <xf numFmtId="176" fontId="0" fillId="4" borderId="12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42" xfId="0" applyFont="1" applyBorder="1" applyAlignment="1">
      <alignment horizontal="left" vertical="center" wrapText="1"/>
    </xf>
    <xf numFmtId="0" fontId="0" fillId="0" borderId="42" xfId="0" applyFont="1" applyBorder="1" applyAlignment="1">
      <alignment horizontal="left" vertical="center"/>
    </xf>
    <xf numFmtId="0" fontId="0" fillId="0" borderId="41" xfId="0" applyFont="1" applyBorder="1" applyAlignment="1">
      <alignment horizontal="left" vertical="center"/>
    </xf>
    <xf numFmtId="176" fontId="0" fillId="0" borderId="43" xfId="1" applyFont="1" applyFill="1" applyBorder="1" applyAlignment="1">
      <alignment horizontal="left" vertical="center" shrinkToFit="1"/>
    </xf>
    <xf numFmtId="176" fontId="0" fillId="0" borderId="42" xfId="1" applyFont="1" applyFill="1" applyBorder="1" applyAlignment="1">
      <alignment horizontal="left" vertical="center" shrinkToFit="1"/>
    </xf>
    <xf numFmtId="176" fontId="0" fillId="0" borderId="44" xfId="1" applyFont="1" applyFill="1" applyBorder="1" applyAlignment="1">
      <alignment horizontal="left" vertical="center" shrinkToFit="1"/>
    </xf>
    <xf numFmtId="176" fontId="0" fillId="4" borderId="2" xfId="1" applyFont="1" applyFill="1" applyBorder="1">
      <alignment horizontal="right" vertical="center" shrinkToFit="1"/>
    </xf>
    <xf numFmtId="176" fontId="0" fillId="4" borderId="17" xfId="1" applyFont="1" applyFill="1" applyBorder="1">
      <alignment horizontal="right" vertical="center" shrinkToFit="1"/>
    </xf>
    <xf numFmtId="0" fontId="0" fillId="0" borderId="16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176" fontId="0" fillId="5" borderId="16" xfId="1" applyFont="1" applyFill="1" applyBorder="1" applyAlignment="1">
      <alignment horizontal="left" vertical="center" shrinkToFit="1"/>
    </xf>
    <xf numFmtId="176" fontId="0" fillId="5" borderId="5" xfId="1" applyFont="1" applyFill="1" applyBorder="1" applyAlignment="1">
      <alignment horizontal="left" vertical="center" shrinkToFit="1"/>
    </xf>
    <xf numFmtId="176" fontId="0" fillId="5" borderId="18" xfId="1" applyFont="1" applyFill="1" applyBorder="1" applyAlignment="1">
      <alignment horizontal="left" vertical="center" shrinkToFit="1"/>
    </xf>
    <xf numFmtId="177" fontId="0" fillId="5" borderId="5" xfId="0" applyNumberFormat="1" applyFont="1" applyFill="1" applyBorder="1" applyAlignment="1">
      <alignment horizontal="center" vertical="center"/>
    </xf>
    <xf numFmtId="176" fontId="0" fillId="4" borderId="2" xfId="1" quotePrefix="1" applyFont="1" applyFill="1" applyBorder="1">
      <alignment horizontal="right" vertical="center" shrinkToFit="1"/>
    </xf>
    <xf numFmtId="178" fontId="8" fillId="5" borderId="23" xfId="0" applyNumberFormat="1" applyFont="1" applyFill="1" applyBorder="1" applyAlignment="1">
      <alignment horizontal="right" vertical="center"/>
    </xf>
    <xf numFmtId="178" fontId="8" fillId="5" borderId="24" xfId="0" applyNumberFormat="1" applyFont="1" applyFill="1" applyBorder="1" applyAlignment="1">
      <alignment horizontal="right" vertical="center"/>
    </xf>
    <xf numFmtId="0" fontId="14" fillId="0" borderId="6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176" fontId="0" fillId="4" borderId="16" xfId="1" applyFont="1" applyFill="1" applyBorder="1">
      <alignment horizontal="right" vertical="center" shrinkToFit="1"/>
    </xf>
    <xf numFmtId="176" fontId="0" fillId="4" borderId="5" xfId="1" applyFont="1" applyFill="1" applyBorder="1">
      <alignment horizontal="right" vertical="center" shrinkToFit="1"/>
    </xf>
    <xf numFmtId="176" fontId="0" fillId="4" borderId="18" xfId="1" applyFont="1" applyFill="1" applyBorder="1">
      <alignment horizontal="right" vertical="center" shrinkToFit="1"/>
    </xf>
    <xf numFmtId="0" fontId="0" fillId="0" borderId="1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7" fillId="6" borderId="31" xfId="0" applyFont="1" applyFill="1" applyBorder="1" applyAlignment="1">
      <alignment horizontal="left" vertical="center" indent="1"/>
    </xf>
    <xf numFmtId="0" fontId="7" fillId="6" borderId="32" xfId="0" applyFont="1" applyFill="1" applyBorder="1" applyAlignment="1">
      <alignment horizontal="left" vertical="center" indent="1"/>
    </xf>
    <xf numFmtId="0" fontId="7" fillId="6" borderId="33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8" fillId="5" borderId="23" xfId="2" applyFont="1" applyFill="1" applyBorder="1" applyAlignment="1">
      <alignment horizontal="center" vertical="center"/>
    </xf>
    <xf numFmtId="0" fontId="8" fillId="5" borderId="24" xfId="2" applyFont="1" applyFill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179" fontId="8" fillId="5" borderId="8" xfId="2" applyNumberFormat="1" applyFont="1" applyFill="1" applyBorder="1" applyAlignment="1">
      <alignment horizontal="center" vertical="center"/>
    </xf>
    <xf numFmtId="179" fontId="8" fillId="5" borderId="10" xfId="2" applyNumberFormat="1" applyFont="1" applyFill="1" applyBorder="1" applyAlignment="1">
      <alignment horizontal="center" vertical="center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2" fillId="5" borderId="25" xfId="2" applyFont="1" applyFill="1" applyBorder="1" applyAlignment="1">
      <alignment horizontal="center" vertical="center" wrapText="1"/>
    </xf>
    <xf numFmtId="0" fontId="2" fillId="5" borderId="26" xfId="2" applyFont="1" applyFill="1" applyBorder="1" applyAlignment="1">
      <alignment horizontal="center" vertical="center" wrapText="1"/>
    </xf>
    <xf numFmtId="0" fontId="2" fillId="5" borderId="27" xfId="2" applyFont="1" applyFill="1" applyBorder="1" applyAlignment="1">
      <alignment horizontal="center" vertical="center" wrapText="1"/>
    </xf>
    <xf numFmtId="0" fontId="8" fillId="5" borderId="28" xfId="2" applyFont="1" applyFill="1" applyBorder="1" applyAlignment="1">
      <alignment horizontal="center" vertical="center" wrapText="1"/>
    </xf>
    <xf numFmtId="0" fontId="8" fillId="5" borderId="29" xfId="2" applyFont="1" applyFill="1" applyBorder="1" applyAlignment="1">
      <alignment horizontal="center" vertical="center" wrapText="1"/>
    </xf>
    <xf numFmtId="0" fontId="8" fillId="5" borderId="30" xfId="2" applyFont="1" applyFill="1" applyBorder="1" applyAlignment="1">
      <alignment horizontal="center" vertical="center" wrapText="1"/>
    </xf>
    <xf numFmtId="0" fontId="9" fillId="0" borderId="2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center" vertical="center"/>
    </xf>
    <xf numFmtId="0" fontId="11" fillId="0" borderId="19" xfId="0" applyFont="1" applyBorder="1" applyAlignment="1">
      <alignment horizontal="left" vertical="center" wrapText="1" indent="1"/>
    </xf>
    <xf numFmtId="0" fontId="11" fillId="0" borderId="20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wrapText="1" indent="1"/>
    </xf>
    <xf numFmtId="176" fontId="0" fillId="4" borderId="13" xfId="1" applyFont="1" applyFill="1" applyBorder="1">
      <alignment horizontal="right" vertical="center" shrinkToFit="1"/>
    </xf>
    <xf numFmtId="176" fontId="0" fillId="4" borderId="14" xfId="1" applyFont="1" applyFill="1" applyBorder="1">
      <alignment horizontal="right" vertical="center" shrinkToFit="1"/>
    </xf>
    <xf numFmtId="178" fontId="8" fillId="5" borderId="2" xfId="0" applyNumberFormat="1" applyFont="1" applyFill="1" applyBorder="1" applyAlignment="1">
      <alignment horizontal="right" vertical="center"/>
    </xf>
    <xf numFmtId="178" fontId="8" fillId="5" borderId="1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left" vertical="center"/>
    </xf>
    <xf numFmtId="176" fontId="0" fillId="4" borderId="34" xfId="1" applyFont="1" applyFill="1" applyBorder="1">
      <alignment horizontal="right" vertical="center" shrinkToFit="1"/>
    </xf>
    <xf numFmtId="176" fontId="0" fillId="4" borderId="35" xfId="1" applyFont="1" applyFill="1" applyBorder="1">
      <alignment horizontal="right" vertical="center" shrinkToFit="1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176" fontId="0" fillId="4" borderId="8" xfId="1" applyFont="1" applyFill="1" applyBorder="1">
      <alignment horizontal="right" vertical="center" shrinkToFit="1"/>
    </xf>
    <xf numFmtId="176" fontId="0" fillId="4" borderId="10" xfId="1" applyFont="1" applyFill="1" applyBorder="1">
      <alignment horizontal="right" vertical="center" shrinkToFit="1"/>
    </xf>
    <xf numFmtId="0" fontId="0" fillId="0" borderId="6" xfId="0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1" name="AutoShap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32)&#51217;&#45824;&#48708;&#51312;&#51221;&#47749;&#49464;&#49436;(&#51012;)(23&#54840;&#510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4">
          <cell r="F14" t="str">
            <v>아니오</v>
          </cell>
        </row>
        <row r="15">
          <cell r="F15">
            <v>44562</v>
          </cell>
        </row>
        <row r="16">
          <cell r="F16">
            <v>44926</v>
          </cell>
        </row>
        <row r="17">
          <cell r="F17">
            <v>12</v>
          </cell>
        </row>
        <row r="20">
          <cell r="F20" t="str">
            <v>정기신고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(을)"/>
    </sheetNames>
    <sheetDataSet>
      <sheetData sheetId="0">
        <row r="20">
          <cell r="I20"/>
          <cell r="U20">
            <v>0</v>
          </cell>
        </row>
        <row r="25">
          <cell r="W25">
            <v>0</v>
          </cell>
        </row>
        <row r="34">
          <cell r="W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(A00471)&#51452;&#50836;&#44228;&#51221;&#47749;&#49464;&#49436;(&#44049;)(47&#54840;&#44049;)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232)&#51217;&#45824;&#48708;&#51312;&#51221;&#47749;&#49464;&#49436;(&#51012;)(23&#54840;&#51012;).xl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(A00232)&#51217;&#45824;&#48708;&#51312;&#51221;&#47749;&#49464;&#49436;(&#51012;)(23&#54840;&#51012;).xlsx" TargetMode="External"/><Relationship Id="rId4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0"/>
  <sheetViews>
    <sheetView showGridLines="0" showZeros="0" tabSelected="1" topLeftCell="A17" zoomScale="85" zoomScaleNormal="85" workbookViewId="0">
      <selection activeCell="AK27" sqref="AK27"/>
    </sheetView>
  </sheetViews>
  <sheetFormatPr defaultColWidth="9" defaultRowHeight="11.25" x14ac:dyDescent="0.15"/>
  <cols>
    <col min="1" max="1" width="2.83203125" style="10" customWidth="1"/>
    <col min="2" max="25" width="4" style="10" customWidth="1"/>
    <col min="26" max="16384" width="9" style="10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4" customFormat="1" ht="20.100000000000001" customHeight="1" x14ac:dyDescent="0.15">
      <c r="B5" s="44" t="s">
        <v>9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6"/>
    </row>
    <row r="6" spans="2:25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5" s="4" customFormat="1" ht="13.5" x14ac:dyDescent="0.15">
      <c r="B7" s="6"/>
      <c r="C7" s="47" t="s">
        <v>10</v>
      </c>
      <c r="D7" s="47"/>
      <c r="E7" s="47"/>
      <c r="F7" s="47"/>
      <c r="G7" s="47"/>
      <c r="H7" s="47"/>
      <c r="I7" s="47"/>
      <c r="J7" s="47"/>
      <c r="K7" s="47"/>
      <c r="L7" s="7"/>
      <c r="M7" s="47" t="s">
        <v>11</v>
      </c>
      <c r="N7" s="47"/>
      <c r="O7" s="47"/>
      <c r="P7" s="47"/>
      <c r="Q7" s="47"/>
      <c r="R7" s="47"/>
      <c r="S7" s="47"/>
      <c r="T7" s="47"/>
      <c r="U7" s="47"/>
      <c r="V7" s="5"/>
      <c r="W7" s="5"/>
      <c r="X7" s="5"/>
      <c r="Y7" s="8"/>
    </row>
    <row r="8" spans="2:25" s="4" customFormat="1" ht="13.5" x14ac:dyDescent="0.15">
      <c r="B8" s="6"/>
      <c r="C8" s="47" t="s">
        <v>12</v>
      </c>
      <c r="D8" s="47"/>
      <c r="E8" s="47"/>
      <c r="F8" s="47"/>
      <c r="G8" s="47"/>
      <c r="H8" s="47"/>
      <c r="I8" s="47"/>
      <c r="J8" s="47"/>
      <c r="K8" s="47"/>
      <c r="L8" s="7"/>
      <c r="M8" s="51"/>
      <c r="N8" s="51"/>
      <c r="O8" s="51"/>
      <c r="P8" s="51"/>
      <c r="Q8" s="51"/>
      <c r="R8" s="51"/>
      <c r="S8" s="51"/>
      <c r="T8" s="51"/>
      <c r="U8" s="51"/>
      <c r="V8" s="5"/>
      <c r="W8" s="5"/>
      <c r="X8" s="5"/>
      <c r="Y8" s="8"/>
    </row>
    <row r="9" spans="2:25" s="4" customFormat="1" ht="13.5" hidden="1" x14ac:dyDescent="0.15">
      <c r="B9" s="6"/>
      <c r="C9" s="51"/>
      <c r="D9" s="51"/>
      <c r="E9" s="51"/>
      <c r="F9" s="51"/>
      <c r="G9" s="51"/>
      <c r="H9" s="51"/>
      <c r="I9" s="51"/>
      <c r="J9" s="51"/>
      <c r="K9" s="51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8"/>
    </row>
    <row r="10" spans="2:25" s="4" customFormat="1" ht="13.5" hidden="1" x14ac:dyDescent="0.15">
      <c r="B10" s="6"/>
      <c r="C10" s="51"/>
      <c r="D10" s="51"/>
      <c r="E10" s="51"/>
      <c r="F10" s="51"/>
      <c r="G10" s="51"/>
      <c r="H10" s="51"/>
      <c r="I10" s="51"/>
      <c r="J10" s="51"/>
      <c r="K10" s="51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8"/>
    </row>
    <row r="11" spans="2:25" s="4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2:25" s="4" customFormat="1" ht="80.099999999999994" customHeight="1" x14ac:dyDescent="0.15">
      <c r="B12" s="69" t="s">
        <v>13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1"/>
    </row>
    <row r="13" spans="2:25" customFormat="1" x14ac:dyDescent="0.15"/>
    <row r="14" spans="2:25" customFormat="1" x14ac:dyDescent="0.15">
      <c r="B14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9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customFormat="1" ht="20.100000000000001" customHeight="1" x14ac:dyDescent="0.15">
      <c r="B15" s="57" t="s">
        <v>1</v>
      </c>
      <c r="C15" s="58"/>
      <c r="D15" s="60" t="str">
        <f>TEXT([1]기본정보!$F$15,"yyyy.mm.dd.")&amp;"                ~                "&amp;TEXT([1]기본정보!$F$16,"yyyy.mm.dd.")</f>
        <v>2022.01.01.                ~                2022.12.31.</v>
      </c>
      <c r="E15" s="61"/>
      <c r="F15" s="61"/>
      <c r="G15" s="62"/>
      <c r="H15" s="66" t="s">
        <v>2</v>
      </c>
      <c r="I15" s="66"/>
      <c r="J15" s="66"/>
      <c r="K15" s="66"/>
      <c r="L15" s="66"/>
      <c r="M15" s="66"/>
      <c r="N15" s="66"/>
      <c r="O15" s="66"/>
      <c r="P15" s="66"/>
      <c r="Q15" s="68" t="s">
        <v>3</v>
      </c>
      <c r="R15" s="68"/>
      <c r="S15" s="68"/>
      <c r="T15" s="68"/>
      <c r="U15" s="52" t="str">
        <f>[1]기본정보!$F$6</f>
        <v>조세물산</v>
      </c>
      <c r="V15" s="52"/>
      <c r="W15" s="52"/>
      <c r="X15" s="52"/>
      <c r="Y15" s="53"/>
    </row>
    <row r="16" spans="2:25" customFormat="1" ht="20.100000000000001" customHeight="1" x14ac:dyDescent="0.15">
      <c r="B16" s="59"/>
      <c r="C16" s="54"/>
      <c r="D16" s="63"/>
      <c r="E16" s="64"/>
      <c r="F16" s="64"/>
      <c r="G16" s="65"/>
      <c r="H16" s="67"/>
      <c r="I16" s="67"/>
      <c r="J16" s="67"/>
      <c r="K16" s="67"/>
      <c r="L16" s="67"/>
      <c r="M16" s="67"/>
      <c r="N16" s="67"/>
      <c r="O16" s="67"/>
      <c r="P16" s="67"/>
      <c r="Q16" s="54" t="s">
        <v>4</v>
      </c>
      <c r="R16" s="54"/>
      <c r="S16" s="54"/>
      <c r="T16" s="54"/>
      <c r="U16" s="55">
        <f>[1]기본정보!$F$9</f>
        <v>2038111111</v>
      </c>
      <c r="V16" s="55"/>
      <c r="W16" s="55"/>
      <c r="X16" s="55"/>
      <c r="Y16" s="56"/>
    </row>
    <row r="17" spans="2:25" customForma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2:25" customFormat="1" ht="35.1" customHeight="1" x14ac:dyDescent="0.15">
      <c r="B18" s="48" t="s">
        <v>5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 t="s">
        <v>6</v>
      </c>
      <c r="V18" s="49"/>
      <c r="W18" s="49"/>
      <c r="X18" s="49"/>
      <c r="Y18" s="50"/>
    </row>
    <row r="19" spans="2:25" customFormat="1" ht="35.1" customHeight="1" x14ac:dyDescent="0.15">
      <c r="B19" s="85" t="s">
        <v>16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34">
        <f>'[2]23(을)'!W25</f>
        <v>0</v>
      </c>
      <c r="V19" s="34"/>
      <c r="W19" s="34"/>
      <c r="X19" s="34"/>
      <c r="Y19" s="35"/>
    </row>
    <row r="20" spans="2:25" customFormat="1" ht="35.1" customHeight="1" x14ac:dyDescent="0.15">
      <c r="B20" s="36" t="s">
        <v>17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74">
        <f>'[2]23(을)'!W34</f>
        <v>0</v>
      </c>
      <c r="V20" s="74"/>
      <c r="W20" s="74"/>
      <c r="X20" s="74"/>
      <c r="Y20" s="75"/>
    </row>
    <row r="21" spans="2:25" ht="35.1" customHeight="1" x14ac:dyDescent="0.15">
      <c r="B21" s="76" t="s">
        <v>18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77">
        <f>U19-U20</f>
        <v>0</v>
      </c>
      <c r="V21" s="77"/>
      <c r="W21" s="77"/>
      <c r="X21" s="77"/>
      <c r="Y21" s="78"/>
    </row>
    <row r="22" spans="2:25" ht="27.95" customHeight="1" x14ac:dyDescent="0.15">
      <c r="B22" s="79" t="s">
        <v>19</v>
      </c>
      <c r="C22" s="80"/>
      <c r="D22" s="41" t="s">
        <v>34</v>
      </c>
      <c r="E22" s="42"/>
      <c r="F22" s="42"/>
      <c r="G22" s="42"/>
      <c r="H22" s="42"/>
      <c r="I22" s="42"/>
      <c r="J22" s="42"/>
      <c r="K22" s="42"/>
      <c r="L22" s="42"/>
      <c r="M22" s="11" t="s">
        <v>15</v>
      </c>
      <c r="N22" s="42" t="s">
        <v>29</v>
      </c>
      <c r="O22" s="43"/>
      <c r="P22" s="43"/>
      <c r="Q22" s="43"/>
      <c r="R22" s="32">
        <f>IF([1]기본정보!$F$20="중간예납",[1]기본정보!$F$17*6/12,[1]기본정보!$F$17)</f>
        <v>12</v>
      </c>
      <c r="S22" s="32"/>
      <c r="T22" s="12" t="s">
        <v>7</v>
      </c>
      <c r="U22" s="33">
        <f>ROUNDDOWN(IF([1]기본정보!$F$14="예",36000000*R22/12,12000000*R22/12),0)</f>
        <v>12000000</v>
      </c>
      <c r="V22" s="24"/>
      <c r="W22" s="24"/>
      <c r="X22" s="24"/>
      <c r="Y22" s="25"/>
    </row>
    <row r="23" spans="2:25" ht="27.95" customHeight="1" x14ac:dyDescent="0.15">
      <c r="B23" s="81"/>
      <c r="C23" s="82"/>
      <c r="D23" s="28" t="s">
        <v>20</v>
      </c>
      <c r="E23" s="17"/>
      <c r="F23" s="17"/>
      <c r="G23" s="17"/>
      <c r="H23" s="17"/>
      <c r="I23" s="16" t="s">
        <v>35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4">
        <f>ROUNDDOWN(MIN(10000000000,'[2]23(을)'!$U$20)*30/10000,0)</f>
        <v>0</v>
      </c>
      <c r="V23" s="14"/>
      <c r="W23" s="14"/>
      <c r="X23" s="14"/>
      <c r="Y23" s="15"/>
    </row>
    <row r="24" spans="2:25" ht="27.95" customHeight="1" x14ac:dyDescent="0.15">
      <c r="B24" s="81"/>
      <c r="C24" s="82"/>
      <c r="D24" s="28"/>
      <c r="E24" s="17"/>
      <c r="F24" s="17"/>
      <c r="G24" s="17"/>
      <c r="H24" s="17"/>
      <c r="I24" s="16" t="s">
        <v>36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4">
        <f>IF('[2]23(을)'!$U$20&lt;=10000000000,0,ROUNDDOWN(MIN(40000000000,'[2]23(을)'!$U$20-10000000000)*20/10000,0))</f>
        <v>0</v>
      </c>
      <c r="V24" s="14"/>
      <c r="W24" s="14"/>
      <c r="X24" s="14"/>
      <c r="Y24" s="15"/>
    </row>
    <row r="25" spans="2:25" ht="27.95" customHeight="1" x14ac:dyDescent="0.15">
      <c r="B25" s="81"/>
      <c r="C25" s="82"/>
      <c r="D25" s="28"/>
      <c r="E25" s="17"/>
      <c r="F25" s="17"/>
      <c r="G25" s="17"/>
      <c r="H25" s="17"/>
      <c r="I25" s="16" t="s">
        <v>32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4">
        <f>IF('[2]23(을)'!$U$20&lt;=50000000000,0,ROUNDDOWN(('[2]23(을)'!$U$20-50000000000)*3/10000,0))</f>
        <v>0</v>
      </c>
      <c r="V25" s="14"/>
      <c r="W25" s="14"/>
      <c r="X25" s="14"/>
      <c r="Y25" s="15"/>
    </row>
    <row r="26" spans="2:25" ht="27.95" customHeight="1" x14ac:dyDescent="0.15">
      <c r="B26" s="81"/>
      <c r="C26" s="82"/>
      <c r="D26" s="28"/>
      <c r="E26" s="17"/>
      <c r="F26" s="17"/>
      <c r="G26" s="17"/>
      <c r="H26" s="17"/>
      <c r="I26" s="17" t="s">
        <v>21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38">
        <f>SUM(U23:Y25)</f>
        <v>0</v>
      </c>
      <c r="V26" s="39"/>
      <c r="W26" s="39"/>
      <c r="X26" s="39"/>
      <c r="Y26" s="40"/>
    </row>
    <row r="27" spans="2:25" ht="27.95" customHeight="1" x14ac:dyDescent="0.15">
      <c r="B27" s="81"/>
      <c r="C27" s="82"/>
      <c r="D27" s="28" t="s">
        <v>22</v>
      </c>
      <c r="E27" s="17"/>
      <c r="F27" s="17"/>
      <c r="G27" s="17"/>
      <c r="H27" s="17"/>
      <c r="I27" s="16" t="s">
        <v>35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4">
        <f>ROUNDDOWN(MIN(10000000000,IF('[2]23(을)'!$I$20="",0,'[2]23(을)'!$I$20))*30/10000,0)</f>
        <v>0</v>
      </c>
      <c r="V27" s="14"/>
      <c r="W27" s="14"/>
      <c r="X27" s="14"/>
      <c r="Y27" s="15"/>
    </row>
    <row r="28" spans="2:25" ht="27.95" customHeight="1" x14ac:dyDescent="0.15">
      <c r="B28" s="81"/>
      <c r="C28" s="82"/>
      <c r="D28" s="28"/>
      <c r="E28" s="17"/>
      <c r="F28" s="17"/>
      <c r="G28" s="17"/>
      <c r="H28" s="17"/>
      <c r="I28" s="16" t="s">
        <v>36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4">
        <f>IF('[2]23(을)'!$I$20&lt;=10000000000,0,ROUNDDOWN(MIN(40000000000,'[2]23(을)'!$I$20-10000000000)*20/10000,0))</f>
        <v>0</v>
      </c>
      <c r="V28" s="14"/>
      <c r="W28" s="14"/>
      <c r="X28" s="14"/>
      <c r="Y28" s="15"/>
    </row>
    <row r="29" spans="2:25" ht="27.95" customHeight="1" x14ac:dyDescent="0.15">
      <c r="B29" s="81"/>
      <c r="C29" s="82"/>
      <c r="D29" s="28"/>
      <c r="E29" s="17"/>
      <c r="F29" s="17"/>
      <c r="G29" s="17"/>
      <c r="H29" s="17"/>
      <c r="I29" s="16" t="s">
        <v>32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72">
        <f>IF('[2]23(을)'!$I$20&lt;=50000000000,0,ROUNDDOWN(('[2]23(을)'!$I$20-50000000000)*3/10000,0))</f>
        <v>0</v>
      </c>
      <c r="V29" s="72"/>
      <c r="W29" s="72"/>
      <c r="X29" s="72"/>
      <c r="Y29" s="73"/>
    </row>
    <row r="30" spans="2:25" ht="27.95" customHeight="1" x14ac:dyDescent="0.15">
      <c r="B30" s="81"/>
      <c r="C30" s="82"/>
      <c r="D30" s="28"/>
      <c r="E30" s="17"/>
      <c r="F30" s="17"/>
      <c r="G30" s="17"/>
      <c r="H30" s="17"/>
      <c r="I30" s="17" t="s">
        <v>23</v>
      </c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26"/>
      <c r="U30" s="24">
        <f>SUM(U27:Y29)</f>
        <v>0</v>
      </c>
      <c r="V30" s="24"/>
      <c r="W30" s="24"/>
      <c r="X30" s="24"/>
      <c r="Y30" s="25"/>
    </row>
    <row r="31" spans="2:25" ht="27.95" customHeight="1" x14ac:dyDescent="0.15">
      <c r="B31" s="81"/>
      <c r="C31" s="82"/>
      <c r="D31" s="87" t="s">
        <v>24</v>
      </c>
      <c r="E31" s="17"/>
      <c r="F31" s="17"/>
      <c r="G31" s="17"/>
      <c r="H31" s="17"/>
      <c r="I31" s="17" t="s">
        <v>26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26"/>
      <c r="U31" s="24">
        <f>ROUNDDOWN((U26-U30)*0.1,0)</f>
        <v>0</v>
      </c>
      <c r="V31" s="24"/>
      <c r="W31" s="24"/>
      <c r="X31" s="24"/>
      <c r="Y31" s="25"/>
    </row>
    <row r="32" spans="2:25" ht="27.95" customHeight="1" x14ac:dyDescent="0.15">
      <c r="B32" s="83"/>
      <c r="C32" s="84"/>
      <c r="D32" s="88" t="s">
        <v>25</v>
      </c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7"/>
      <c r="U32" s="24">
        <f>U22+U30+U31</f>
        <v>12000000</v>
      </c>
      <c r="V32" s="24"/>
      <c r="W32" s="24"/>
      <c r="X32" s="24"/>
      <c r="Y32" s="25"/>
    </row>
    <row r="33" spans="2:25" ht="27.95" customHeight="1" x14ac:dyDescent="0.15">
      <c r="B33" s="79" t="s">
        <v>30</v>
      </c>
      <c r="C33" s="80"/>
      <c r="D33" s="26" t="s">
        <v>14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8"/>
      <c r="U33" s="21">
        <v>0</v>
      </c>
      <c r="V33" s="22"/>
      <c r="W33" s="22"/>
      <c r="X33" s="22"/>
      <c r="Y33" s="23"/>
    </row>
    <row r="34" spans="2:25" ht="27.95" hidden="1" customHeight="1" x14ac:dyDescent="0.15">
      <c r="B34" s="81"/>
      <c r="C34" s="82"/>
      <c r="D34" s="26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8"/>
      <c r="U34" s="29"/>
      <c r="V34" s="30"/>
      <c r="W34" s="30"/>
      <c r="X34" s="30"/>
      <c r="Y34" s="31"/>
    </row>
    <row r="35" spans="2:25" ht="27.95" hidden="1" customHeight="1" x14ac:dyDescent="0.15">
      <c r="B35" s="81"/>
      <c r="C35" s="82"/>
      <c r="D35" s="26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/>
      <c r="U35" s="14"/>
      <c r="V35" s="14"/>
      <c r="W35" s="14"/>
      <c r="X35" s="14"/>
      <c r="Y35" s="15"/>
    </row>
    <row r="36" spans="2:25" ht="27.95" customHeight="1" x14ac:dyDescent="0.15">
      <c r="B36" s="83"/>
      <c r="C36" s="84"/>
      <c r="D36" s="18" t="s">
        <v>37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20"/>
      <c r="U36" s="14">
        <f>MIN(U33,U32*0.2)</f>
        <v>0</v>
      </c>
      <c r="V36" s="14"/>
      <c r="W36" s="14"/>
      <c r="X36" s="14"/>
      <c r="Y36" s="15"/>
    </row>
    <row r="37" spans="2:25" ht="27.95" customHeight="1" x14ac:dyDescent="0.15">
      <c r="B37" s="76" t="s">
        <v>27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4">
        <f>U32+U36</f>
        <v>12000000</v>
      </c>
      <c r="V37" s="14"/>
      <c r="W37" s="14"/>
      <c r="X37" s="14"/>
      <c r="Y37" s="15"/>
    </row>
    <row r="38" spans="2:25" ht="27.95" customHeight="1" x14ac:dyDescent="0.15">
      <c r="B38" s="95" t="s">
        <v>28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72">
        <f>MAX(U21-U37,0)</f>
        <v>0</v>
      </c>
      <c r="V38" s="72"/>
      <c r="W38" s="72"/>
      <c r="X38" s="72"/>
      <c r="Y38" s="73"/>
    </row>
    <row r="39" spans="2:25" ht="27.95" customHeight="1" x14ac:dyDescent="0.15">
      <c r="B39" s="90" t="s">
        <v>31</v>
      </c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2"/>
      <c r="U39" s="93">
        <f>MIN(U21,U37)</f>
        <v>0</v>
      </c>
      <c r="V39" s="93"/>
      <c r="W39" s="93"/>
      <c r="X39" s="93"/>
      <c r="Y39" s="94"/>
    </row>
    <row r="40" spans="2:25" x14ac:dyDescent="0.15">
      <c r="Y40" s="13" t="s">
        <v>8</v>
      </c>
    </row>
  </sheetData>
  <mergeCells count="66">
    <mergeCell ref="B33:C36"/>
    <mergeCell ref="D33:T33"/>
    <mergeCell ref="B39:T39"/>
    <mergeCell ref="U39:Y39"/>
    <mergeCell ref="U37:Y37"/>
    <mergeCell ref="U38:Y38"/>
    <mergeCell ref="B37:T37"/>
    <mergeCell ref="B38:T38"/>
    <mergeCell ref="B12:Y12"/>
    <mergeCell ref="U25:Y25"/>
    <mergeCell ref="U27:Y27"/>
    <mergeCell ref="D27:H30"/>
    <mergeCell ref="I27:T27"/>
    <mergeCell ref="I30:T30"/>
    <mergeCell ref="I26:T26"/>
    <mergeCell ref="I28:T28"/>
    <mergeCell ref="U29:Y29"/>
    <mergeCell ref="U20:Y20"/>
    <mergeCell ref="B21:T21"/>
    <mergeCell ref="U21:Y21"/>
    <mergeCell ref="B22:C32"/>
    <mergeCell ref="B19:T19"/>
    <mergeCell ref="D31:H31"/>
    <mergeCell ref="D32:T32"/>
    <mergeCell ref="B5:Y5"/>
    <mergeCell ref="C7:K7"/>
    <mergeCell ref="C8:K8"/>
    <mergeCell ref="B18:T18"/>
    <mergeCell ref="U18:Y18"/>
    <mergeCell ref="C9:K9"/>
    <mergeCell ref="U15:Y15"/>
    <mergeCell ref="Q16:T16"/>
    <mergeCell ref="U16:Y16"/>
    <mergeCell ref="B15:C16"/>
    <mergeCell ref="M7:U7"/>
    <mergeCell ref="M8:U8"/>
    <mergeCell ref="D15:G16"/>
    <mergeCell ref="H15:P16"/>
    <mergeCell ref="Q15:T15"/>
    <mergeCell ref="C10:K10"/>
    <mergeCell ref="R22:S22"/>
    <mergeCell ref="U22:Y22"/>
    <mergeCell ref="U19:Y19"/>
    <mergeCell ref="B20:T20"/>
    <mergeCell ref="I24:T24"/>
    <mergeCell ref="D23:H26"/>
    <mergeCell ref="I23:T23"/>
    <mergeCell ref="U23:Y23"/>
    <mergeCell ref="I25:T25"/>
    <mergeCell ref="U26:Y26"/>
    <mergeCell ref="U24:Y24"/>
    <mergeCell ref="D22:L22"/>
    <mergeCell ref="N22:Q22"/>
    <mergeCell ref="U28:Y28"/>
    <mergeCell ref="I29:T29"/>
    <mergeCell ref="D36:T36"/>
    <mergeCell ref="U36:Y36"/>
    <mergeCell ref="U33:Y33"/>
    <mergeCell ref="U30:Y30"/>
    <mergeCell ref="I31:T31"/>
    <mergeCell ref="U31:Y31"/>
    <mergeCell ref="D35:T35"/>
    <mergeCell ref="D34:T34"/>
    <mergeCell ref="U34:Y34"/>
    <mergeCell ref="U35:Y35"/>
    <mergeCell ref="U32:Y32"/>
  </mergeCells>
  <phoneticPr fontId="3" type="noConversion"/>
  <hyperlinks>
    <hyperlink ref="C7:J7" r:id="rId1" display="접대비조정명세서(을)"/>
    <hyperlink ref="C8:J8" r:id="rId2" location="'47(갑)'!A1" display="주요계정명세서(갑)"/>
    <hyperlink ref="C8:K8" r:id="rId3" tooltip="법인세법시행규칙 별지 제47호(갑)" display="주요계정명세서(갑)"/>
    <hyperlink ref="M7:U7" r:id="rId4" tooltip="법인세법시행규칙 별지 제15호 부표2" display="과목별 소득금액조정명세서(1)"/>
    <hyperlink ref="C7:K7" r:id="rId5" tooltip="법인세법시행규칙 별지 제23호(을)" display="접대비조정명세서(을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23(갑)</vt:lpstr>
      <vt:lpstr>'23(갑)'!Print_Area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2012-02-08T02:26:57Z</cp:lastPrinted>
  <dcterms:created xsi:type="dcterms:W3CDTF">2006-07-21T07:00:55Z</dcterms:created>
  <dcterms:modified xsi:type="dcterms:W3CDTF">2023-03-16T17:53:56Z</dcterms:modified>
</cp:coreProperties>
</file>