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216\서식\"/>
    </mc:Choice>
  </mc:AlternateContent>
  <xr:revisionPtr revIDLastSave="0" documentId="13_ncr:1_{EA35C1A8-2A64-487F-8DDE-71735102FF63}" xr6:coauthVersionLast="36" xr6:coauthVersionMax="36" xr10:uidLastSave="{00000000-0000-0000-0000-000000000000}"/>
  <bookViews>
    <workbookView xWindow="-1788" yWindow="1212" windowWidth="14100" windowHeight="10332" xr2:uid="{00000000-000D-0000-FFFF-FFFF00000000}"/>
  </bookViews>
  <sheets>
    <sheet name="4 앞쪽" sheetId="1" r:id="rId1"/>
    <sheet name="4 뒤쪽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'4 앞쪽'!$B$15:$AC$47</definedName>
  </definedNames>
  <calcPr calcId="191029"/>
</workbook>
</file>

<file path=xl/calcChain.xml><?xml version="1.0" encoding="utf-8"?>
<calcChain xmlns="http://schemas.openxmlformats.org/spreadsheetml/2006/main">
  <c r="J43" i="1" l="1"/>
  <c r="J42" i="1" l="1"/>
  <c r="O24" i="1" l="1"/>
  <c r="D16" i="1" l="1"/>
  <c r="J38" i="1" l="1"/>
  <c r="T36" i="1"/>
  <c r="O36" i="1"/>
  <c r="J35" i="1"/>
  <c r="T33" i="1"/>
  <c r="O33" i="1"/>
  <c r="T32" i="1"/>
  <c r="O32" i="1"/>
  <c r="J31" i="1"/>
  <c r="J30" i="1"/>
  <c r="J28" i="1"/>
  <c r="J27" i="1"/>
  <c r="T25" i="1"/>
  <c r="O25" i="1"/>
  <c r="T24" i="1"/>
  <c r="J20" i="1"/>
  <c r="Y17" i="1"/>
  <c r="Y16" i="1"/>
  <c r="J23" i="1" l="1"/>
  <c r="O27" i="1"/>
  <c r="O28" i="1"/>
  <c r="O30" i="1"/>
  <c r="O31" i="1"/>
  <c r="O35" i="1"/>
  <c r="O38" i="1"/>
  <c r="O23" i="1" l="1"/>
  <c r="O26" i="1" s="1"/>
  <c r="O29" i="1" s="1"/>
  <c r="O34" i="1" s="1"/>
  <c r="O37" i="1" s="1"/>
  <c r="J26" i="1"/>
  <c r="J29" i="1" s="1"/>
  <c r="J34" i="1" s="1"/>
  <c r="J37" i="1" s="1"/>
  <c r="J39" i="1" s="1"/>
  <c r="J41" i="1" s="1"/>
  <c r="O41" i="1" l="1"/>
  <c r="J44" i="1"/>
  <c r="O39" i="1"/>
  <c r="Y33" i="1" l="1"/>
  <c r="Y31" i="1"/>
  <c r="Y37" i="1"/>
  <c r="Y39" i="1"/>
  <c r="Y41" i="1" s="1"/>
  <c r="Y35" i="1"/>
  <c r="Y34" i="1"/>
  <c r="Y24" i="1"/>
  <c r="Y25" i="1"/>
  <c r="Y43" i="1"/>
  <c r="Y27" i="1"/>
  <c r="Y26" i="1"/>
  <c r="Y28" i="1"/>
  <c r="Y44" i="1"/>
  <c r="Y29" i="1"/>
  <c r="Y38" i="1"/>
  <c r="Y23" i="1"/>
  <c r="Y36" i="1"/>
  <c r="Y30" i="1"/>
  <c r="Y42" i="1"/>
  <c r="Y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  <author>정태조</author>
    <author>jungtj</author>
    <author>박상윤</author>
  </authors>
  <commentList>
    <comment ref="H16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※「조세특례제한법」제104조의 10의 규정에 의한 해운기업의 법인세과세표준계산특례를 적용받는 해운기업의 경우에는 &lt;101&gt;란 내지 &lt;118&gt;란과 &lt;123&gt;란 및 &lt;124&gt;란에 비해운소득과 관련하여 발생한 금액을 기입하며, &lt;119&gt;선박표준이익란에 선박표준이익산출명세서[별지 제3호 서식 부표]의 ⑦선박표준이익란의 금액을 옮겨 적습니다.
②란 중 &lt;125&gt;차감세액란의 금액이 ③란 중 산출세액란의 금액보다 큰 경우에는 ④란 및 ⑤란은 작성하지 아니합니다.
조정후소득금액란은 ②,③,⑤란에 모두 같은 금액을 기입합니다.</t>
        </r>
      </text>
    </comment>
    <comment ref="O24" authorId="0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특별비용조정명세서(별지 제5호 서식)상의 &lt;116&gt;준비금계란 중 ④차감액을 기입</t>
        </r>
      </text>
    </comment>
    <comment ref="T24" authorId="0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특별비용조정명세서(별지 제5호 서식)상의 &lt;116&gt;준비금계란 중 ⑤최저한세적용손금부인액을 기재</t>
        </r>
      </text>
    </comment>
    <comment ref="Y24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④란 금액과 일치합니다.</t>
        </r>
      </text>
    </comment>
    <comment ref="O25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특별비용조정명세서(별지 제5호 서식)상의 &lt;117&gt;특별감가상각비계란 중 ④차감액과 &lt;118&gt;특례자산감가상각비계란 중 ④차감액을 합하여 기입합니다.</t>
        </r>
      </text>
    </comment>
    <comment ref="T25" authorId="0" shapeId="0" xr:uid="{00000000-0006-0000-0000-000006000000}">
      <text>
        <r>
          <rPr>
            <sz val="9"/>
            <color indexed="81"/>
            <rFont val="굴림"/>
            <family val="3"/>
            <charset val="129"/>
          </rPr>
          <t>특별비용조정명세서(별지 제5호 서식)상의 준비금계란 중 &lt;117&gt;특별감가상각비계란 중  ⑤최저한세적용손금부인액란과 &lt;118&gt;특례자산감가상각비계란 중 ⑤최저한세적용손금부인액란을 합하여 기재</t>
        </r>
      </text>
    </comment>
    <comment ref="Y25" authorId="0" shapeId="0" xr:uid="{00000000-0006-0000-0000-000007000000}">
      <text>
        <r>
          <rPr>
            <sz val="9"/>
            <color indexed="81"/>
            <rFont val="굴림"/>
            <family val="3"/>
            <charset val="129"/>
          </rPr>
          <t>④란 금액과 일치합니다.</t>
        </r>
      </text>
    </comment>
    <comment ref="J27" authorId="0" shapeId="0" xr:uid="{00000000-0006-0000-0000-000008000000}">
      <text>
        <r>
          <rPr>
            <sz val="9"/>
            <color indexed="81"/>
            <rFont val="굴림"/>
            <family val="3"/>
            <charset val="129"/>
          </rPr>
          <t>기부금조정명세서(별지 제21호 서식) &lt;22&gt;한도초과액합계금액을 기입합니다.</t>
        </r>
      </text>
    </comment>
    <comment ref="O32" authorId="0" shapeId="0" xr:uid="{00000000-0006-0000-0000-000009000000}">
      <text>
        <r>
          <rPr>
            <sz val="9"/>
            <color indexed="81"/>
            <rFont val="굴림"/>
            <family val="3"/>
            <charset val="129"/>
          </rPr>
          <t>비과세소득명세서(별지 제6호 서식)상의 ⑧금액란 중 &lt;15&gt;합계란의 금액을 옮겨적습니다.</t>
        </r>
      </text>
    </comment>
    <comment ref="T32" authorId="0" shapeId="0" xr:uid="{00000000-0006-0000-0000-00000A000000}">
      <text>
        <r>
          <rPr>
            <sz val="9"/>
            <color indexed="81"/>
            <rFont val="굴림"/>
            <family val="3"/>
            <charset val="129"/>
          </rPr>
          <t xml:space="preserve">비과세소득명세서(별지 제6호 서식)상의 ⑨최저한세적용 비과세배제금액란 중 &lt;15&gt;합계란의 금액을 옮겨 기재합니다.
</t>
        </r>
      </text>
    </comment>
    <comment ref="Y32" authorId="0" shapeId="0" xr:uid="{00000000-0006-0000-0000-00000B000000}">
      <text>
        <r>
          <rPr>
            <sz val="9"/>
            <color indexed="81"/>
            <rFont val="굴림"/>
            <family val="3"/>
            <charset val="129"/>
          </rPr>
          <t>④란 금액과 일치합니다.</t>
        </r>
      </text>
    </comment>
    <comment ref="O33" authorId="1" shapeId="0" xr:uid="{00000000-0006-0000-0000-00000C000000}">
      <text>
        <r>
          <rPr>
            <sz val="9"/>
            <color indexed="81"/>
            <rFont val="굴림"/>
            <family val="3"/>
            <charset val="129"/>
          </rPr>
          <t xml:space="preserve">익금불산입조정명세서(별지 제6호의2서식)상의 ⑤란의익금불산입총액란 중 101, 102, 117부터 120까지의 합계액을 기재합니다.
</t>
        </r>
      </text>
    </comment>
    <comment ref="T33" authorId="2" shapeId="0" xr:uid="{00000000-0006-0000-0000-00000D000000}">
      <text>
        <r>
          <rPr>
            <sz val="9"/>
            <color indexed="81"/>
            <rFont val="굴림"/>
            <family val="3"/>
            <charset val="129"/>
          </rPr>
          <t xml:space="preserve">익금불산입조정명세서(별지 제6호의 2 서식)“의 ⑥란의 최저한세적용 익금불산입배제액란 중 101, 102, 115.부터 118.까지의 합계액을 적습니다.
</t>
        </r>
      </text>
    </comment>
    <comment ref="Y33" authorId="0" shapeId="0" xr:uid="{00000000-0006-0000-0000-00000E000000}">
      <text>
        <r>
          <rPr>
            <sz val="9"/>
            <color indexed="81"/>
            <rFont val="굴림"/>
            <family val="3"/>
            <charset val="129"/>
          </rPr>
          <t>④란 금액과 일치합니다.</t>
        </r>
      </text>
    </comment>
    <comment ref="J35" authorId="0" shapeId="0" xr:uid="{00000000-0006-0000-0000-00000F000000}">
      <text>
        <r>
          <rPr>
            <sz val="9"/>
            <color indexed="81"/>
            <rFont val="굴림"/>
            <family val="3"/>
            <charset val="129"/>
          </rPr>
          <t>소득공제조정명세서(별지 제7호 서식)상의 ⑥소득공제대상금액 중 &lt;108&gt;란 및 &lt;112&gt;란의 합계액을 옮겨 적습니다.</t>
        </r>
      </text>
    </comment>
    <comment ref="Y35" authorId="0" shapeId="0" xr:uid="{00000000-0006-0000-0000-000010000000}">
      <text>
        <r>
          <rPr>
            <sz val="9"/>
            <color indexed="81"/>
            <rFont val="굴림"/>
            <family val="3"/>
            <charset val="129"/>
          </rPr>
          <t>소득공제조정명세서(별지 제7호 서식)상의 ⑥소득공제대상금액 중 &lt;108&gt;란 및 &lt;112&gt;란의 합계액을 옮겨 적습니다.</t>
        </r>
      </text>
    </comment>
    <comment ref="O36" authorId="0" shapeId="0" xr:uid="{00000000-0006-0000-0000-000011000000}">
      <text>
        <r>
          <rPr>
            <sz val="9"/>
            <color indexed="81"/>
            <rFont val="굴림"/>
            <family val="3"/>
            <charset val="129"/>
          </rPr>
          <t>소득공제조정명세서(별지 제7호 서식)상의 ⑥소득공제대상금액 중 &lt;108&gt;란의 합계액을 옮겨 적습니다.</t>
        </r>
      </text>
    </comment>
    <comment ref="T36" authorId="0" shapeId="0" xr:uid="{00000000-0006-0000-0000-000012000000}">
      <text>
        <r>
          <rPr>
            <sz val="9"/>
            <color indexed="81"/>
            <rFont val="굴림"/>
            <family val="3"/>
            <charset val="129"/>
          </rPr>
          <t xml:space="preserve">소득공제조정명세서(별지 제7호 서식)상의 ⑦최저한세적용감면배제금액 중 &lt;108&gt;합계란의 금액을 옮겨 기재합니다.
</t>
        </r>
      </text>
    </comment>
    <comment ref="Y36" authorId="0" shapeId="0" xr:uid="{00000000-0006-0000-0000-000013000000}">
      <text>
        <r>
          <rPr>
            <sz val="9"/>
            <color indexed="81"/>
            <rFont val="굴림"/>
            <family val="3"/>
            <charset val="129"/>
          </rPr>
          <t>④란 금액과 일치합니다.</t>
        </r>
      </text>
    </comment>
    <comment ref="O40" authorId="3" shapeId="0" xr:uid="{00000000-0006-0000-0000-000014000000}">
      <text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비중소기업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1000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 xml:space="preserve"> :16%(</t>
        </r>
        <r>
          <rPr>
            <sz val="9"/>
            <color indexed="10"/>
            <rFont val="Tahoma"/>
            <family val="2"/>
          </rPr>
          <t>17%, 2014</t>
        </r>
        <r>
          <rPr>
            <sz val="9"/>
            <color indexed="10"/>
            <rFont val="돋움"/>
            <family val="3"/>
            <charset val="129"/>
          </rPr>
          <t>년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이후</t>
        </r>
        <r>
          <rPr>
            <sz val="9"/>
            <color indexed="10"/>
            <rFont val="Tahoma"/>
            <family val="2"/>
          </rPr>
          <t>)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돋움"/>
            <family val="3"/>
            <charset val="129"/>
          </rPr>
          <t>비중소기업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</t>
        </r>
        <r>
          <rPr>
            <sz val="9"/>
            <color indexed="81"/>
            <rFont val="Tahoma"/>
            <family val="2"/>
          </rPr>
          <t>~1000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: 12%
- </t>
        </r>
        <r>
          <rPr>
            <sz val="9"/>
            <color indexed="81"/>
            <rFont val="돋움"/>
            <family val="3"/>
            <charset val="129"/>
          </rPr>
          <t>비중소기업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감면전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억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이하</t>
        </r>
        <r>
          <rPr>
            <sz val="9"/>
            <color indexed="81"/>
            <rFont val="Tahoma"/>
            <family val="2"/>
          </rPr>
          <t xml:space="preserve"> : 10%
- </t>
        </r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 7%(</t>
        </r>
        <r>
          <rPr>
            <sz val="9"/>
            <color indexed="81"/>
            <rFont val="돋움"/>
            <family val="3"/>
            <charset val="129"/>
          </rPr>
          <t>유예기간에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1~3</t>
        </r>
        <r>
          <rPr>
            <sz val="9"/>
            <color indexed="81"/>
            <rFont val="돋움"/>
            <family val="3"/>
            <charset val="129"/>
          </rPr>
          <t>년차</t>
        </r>
        <r>
          <rPr>
            <sz val="9"/>
            <color indexed="81"/>
            <rFont val="Tahoma"/>
            <family val="2"/>
          </rPr>
          <t xml:space="preserve"> 8%, 4~5</t>
        </r>
        <r>
          <rPr>
            <sz val="9"/>
            <color indexed="81"/>
            <rFont val="돋움"/>
            <family val="3"/>
            <charset val="129"/>
          </rPr>
          <t>년차</t>
        </r>
        <r>
          <rPr>
            <sz val="9"/>
            <color indexed="81"/>
            <rFont val="Tahoma"/>
            <family val="2"/>
          </rPr>
          <t xml:space="preserve">9%)
</t>
        </r>
        <r>
          <rPr>
            <sz val="9"/>
            <color indexed="10"/>
            <rFont val="Tahoma"/>
            <family val="2"/>
          </rPr>
          <t xml:space="preserve"> * 2014.1.1 </t>
        </r>
        <r>
          <rPr>
            <sz val="9"/>
            <color indexed="10"/>
            <rFont val="돋움"/>
            <family val="3"/>
            <charset val="129"/>
          </rPr>
          <t>이후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최초로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개시하는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사업연도분부터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현행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세율</t>
        </r>
        <r>
          <rPr>
            <sz val="9"/>
            <color indexed="10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 xml:space="preserve">적용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1" authorId="3" shapeId="0" xr:uid="{00000000-0006-0000-0000-000015000000}">
      <text>
        <r>
          <rPr>
            <sz val="9"/>
            <color indexed="81"/>
            <rFont val="Tahoma"/>
            <family val="2"/>
          </rPr>
          <t xml:space="preserve">
118.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조세특례제한법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132</t>
        </r>
        <r>
          <rPr>
            <sz val="9"/>
            <color indexed="81"/>
            <rFont val="돋움"/>
            <family val="3"/>
            <charset val="129"/>
          </rPr>
          <t>조제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돋움"/>
            <family val="3"/>
            <charset val="129"/>
          </rPr>
          <t>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②감면후세액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열의</t>
        </r>
        <r>
          <rPr>
            <sz val="9"/>
            <color indexed="81"/>
            <rFont val="Tahoma"/>
            <family val="2"/>
          </rPr>
          <t xml:space="preserve"> 122.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산출세액에</t>
        </r>
        <r>
          <rPr>
            <sz val="9"/>
            <color indexed="81"/>
            <rFont val="Tahoma"/>
            <family val="2"/>
          </rPr>
          <t xml:space="preserve"> 119.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선박표준이익이</t>
        </r>
        <r>
          <rPr>
            <sz val="9"/>
            <color indexed="81"/>
            <rFont val="Tahoma"/>
            <family val="2"/>
          </rPr>
          <t xml:space="preserve"> 120.</t>
        </r>
        <r>
          <rPr>
            <sz val="9"/>
            <color indexed="81"/>
            <rFont val="돋움"/>
            <family val="3"/>
            <charset val="129"/>
          </rPr>
          <t>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과세표준금액에서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차지하는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기재합니다</t>
        </r>
        <r>
          <rPr>
            <sz val="9"/>
            <color indexed="81"/>
            <rFont val="Tahoma"/>
            <family val="2"/>
          </rPr>
          <t>.</t>
        </r>
      </text>
    </comment>
    <comment ref="T42" authorId="0" shapeId="0" xr:uid="{00000000-0006-0000-0000-000016000000}">
      <text>
        <r>
          <rPr>
            <sz val="9"/>
            <color indexed="81"/>
            <rFont val="굴림"/>
            <family val="3"/>
            <charset val="129"/>
          </rPr>
          <t>공제감면세액계산서(2)(별지 제8호 서식 부표 2)상의 ④최저한세 적용감면 배제금액 합계란에 옮겨 적습니다.</t>
        </r>
      </text>
    </comment>
    <comment ref="Y42" authorId="0" shapeId="0" xr:uid="{00000000-0006-0000-0000-000017000000}">
      <text>
        <r>
          <rPr>
            <sz val="9"/>
            <color indexed="81"/>
            <rFont val="굴림"/>
            <family val="3"/>
            <charset val="129"/>
          </rPr>
          <t>②란 금액에서 ④란 금액을 차감하여 기입합니다.</t>
        </r>
      </text>
    </comment>
    <comment ref="J43" authorId="2" shapeId="0" xr:uid="{00000000-0006-0000-0000-000018000000}">
      <text>
        <r>
          <rPr>
            <sz val="9"/>
            <color indexed="81"/>
            <rFont val="굴림"/>
            <family val="3"/>
            <charset val="129"/>
          </rPr>
          <t xml:space="preserve">세액공제조정명세서(3)(별지 제8호 서식 부표3)”의 115.란(당기공제대상세액의 계)의 합계금액 중 최저한세 적용대상 합계금액을 옮겨 적습니다.
  ※「법인세법」제57조에 따른 외국납부세액공제,「법인세법」제58조에 따른 재해손실세액공제 등은 포함되어 있지 않습니다.
</t>
        </r>
      </text>
    </comment>
    <comment ref="T43" authorId="0" shapeId="0" xr:uid="{00000000-0006-0000-0000-000019000000}">
      <text>
        <r>
          <rPr>
            <sz val="9"/>
            <color indexed="81"/>
            <rFont val="굴림"/>
            <family val="3"/>
            <charset val="129"/>
          </rPr>
          <t>세액공제조정명세서(별지 제8호 서식 부표 3)상의 &lt;115&gt;최저한세적용에 따른 미공제액란의 합계금액란에 옮겨 적습니다.</t>
        </r>
      </text>
    </comment>
    <comment ref="Y43" authorId="0" shapeId="0" xr:uid="{00000000-0006-0000-0000-00001A000000}">
      <text>
        <r>
          <rPr>
            <sz val="9"/>
            <color indexed="81"/>
            <rFont val="굴림"/>
            <family val="3"/>
            <charset val="129"/>
          </rPr>
          <t>②란 금액에서 ④란 금액을 차감하여 기입합니다.</t>
        </r>
      </text>
    </comment>
    <comment ref="Y44" authorId="0" shapeId="0" xr:uid="{00000000-0006-0000-0000-00001B000000}">
      <text>
        <r>
          <rPr>
            <sz val="9"/>
            <color indexed="81"/>
            <rFont val="굴림"/>
            <family val="3"/>
            <charset val="129"/>
          </rPr>
          <t>③란 중 &lt;122&gt;란의 산출세액 이상이어야 합니다.</t>
        </r>
      </text>
    </comment>
    <comment ref="B46" authorId="2" shapeId="0" xr:uid="{00000000-0006-0000-0000-00001C000000}">
      <text>
        <r>
          <rPr>
            <sz val="9"/>
            <color indexed="10"/>
            <rFont val="굴림"/>
            <family val="3"/>
            <charset val="129"/>
          </rPr>
          <t xml:space="preserve">21. 중소기업 유예기간 종료연월란은 「조세특례제한법 시행령」제2조에 따른 중소기업 졸업에 따른 유예기간(4년)이 종료된 사업연도를 ‘사업연도 연월’과 같이 적습니다. 
  ※ 예 : 중소기업을 졸업한 사업연도 종료일이 2008.12.31일 경우, 유예기간 종료 사업연도는 ‘2011.12’로 기재
22. 유예기간 종료후 연차란은 126.의 유예기간 종료 후 연차가 1~5년차의 경우 그 연차에 따라 1, 2, 3, 4, 5로 구분하여 기재합니다.
</t>
        </r>
      </text>
    </comment>
  </commentList>
</comments>
</file>

<file path=xl/sharedStrings.xml><?xml version="1.0" encoding="utf-8"?>
<sst xmlns="http://schemas.openxmlformats.org/spreadsheetml/2006/main" count="121" uniqueCount="121">
  <si>
    <t>(앞   쪽)</t>
    <phoneticPr fontId="3" type="noConversion"/>
  </si>
  <si>
    <t>210㎜×297㎜</t>
    <phoneticPr fontId="3" type="noConversion"/>
  </si>
  <si>
    <t>①구분</t>
    <phoneticPr fontId="3" type="noConversion"/>
  </si>
  <si>
    <t>코드</t>
    <phoneticPr fontId="3" type="noConversion"/>
  </si>
  <si>
    <t>②감면후세액</t>
    <phoneticPr fontId="3" type="noConversion"/>
  </si>
  <si>
    <t>③최저한세</t>
    <phoneticPr fontId="3" type="noConversion"/>
  </si>
  <si>
    <t>④조정감</t>
    <phoneticPr fontId="3" type="noConversion"/>
  </si>
  <si>
    <t xml:space="preserve"> 101.결산서상당기순이익</t>
  </si>
  <si>
    <t>01</t>
    <phoneticPr fontId="3" type="noConversion"/>
  </si>
  <si>
    <t>소득
조정
금액</t>
    <phoneticPr fontId="3" type="noConversion"/>
  </si>
  <si>
    <t xml:space="preserve"> 102.익금산입</t>
  </si>
  <si>
    <t>02</t>
    <phoneticPr fontId="3" type="noConversion"/>
  </si>
  <si>
    <t xml:space="preserve"> 103.손금산입</t>
  </si>
  <si>
    <t>03</t>
  </si>
  <si>
    <t>04</t>
  </si>
  <si>
    <t xml:space="preserve"> 105.준비금</t>
  </si>
  <si>
    <t>05</t>
  </si>
  <si>
    <t xml:space="preserve"> 106.특별상각및
 특례자산감가상각비</t>
  </si>
  <si>
    <t>06</t>
  </si>
  <si>
    <t>07</t>
  </si>
  <si>
    <t xml:space="preserve"> 108.기부금한도초과액</t>
  </si>
  <si>
    <t>08</t>
  </si>
  <si>
    <t xml:space="preserve"> 109.기부금한도초과
       이월액손금산입</t>
    <phoneticPr fontId="3" type="noConversion"/>
  </si>
  <si>
    <t>09</t>
  </si>
  <si>
    <t>10</t>
  </si>
  <si>
    <t xml:space="preserve"> 111.이월결손금</t>
  </si>
  <si>
    <t>11</t>
  </si>
  <si>
    <t xml:space="preserve"> 112.비과세소득</t>
  </si>
  <si>
    <t>12</t>
  </si>
  <si>
    <t xml:space="preserve"> 113.최저한세적용대상
       비과세소득</t>
    <phoneticPr fontId="3" type="noConversion"/>
  </si>
  <si>
    <t>13</t>
  </si>
  <si>
    <t>14</t>
  </si>
  <si>
    <t>15</t>
  </si>
  <si>
    <t xml:space="preserve"> 116.소득공제</t>
  </si>
  <si>
    <t>16</t>
  </si>
  <si>
    <t xml:space="preserve"> 117.최저한세적용대상
       소득공제</t>
    <phoneticPr fontId="3" type="noConversion"/>
  </si>
  <si>
    <t>17</t>
  </si>
  <si>
    <t>18</t>
  </si>
  <si>
    <t xml:space="preserve"> 119.선박표준이익</t>
  </si>
  <si>
    <t xml:space="preserve"> 121.세율</t>
  </si>
  <si>
    <t>19</t>
  </si>
  <si>
    <t xml:space="preserve"> 122.산출세액</t>
  </si>
  <si>
    <t>20</t>
  </si>
  <si>
    <t xml:space="preserve"> 123.감면세액</t>
  </si>
  <si>
    <t>21</t>
  </si>
  <si>
    <t xml:space="preserve"> 124.세액공제</t>
  </si>
  <si>
    <t>22</t>
  </si>
  <si>
    <t>23</t>
  </si>
  <si>
    <t>※ 관련서식</t>
    <phoneticPr fontId="3" type="noConversion"/>
  </si>
  <si>
    <t>선박표준이익산출명세서</t>
    <phoneticPr fontId="3" type="noConversion"/>
  </si>
  <si>
    <t>표준손익계산서(일반법인)</t>
    <phoneticPr fontId="3" type="noConversion"/>
  </si>
  <si>
    <t>표준손익계산서(금융법인)</t>
    <phoneticPr fontId="3" type="noConversion"/>
  </si>
  <si>
    <t>특별비용조정명세서</t>
    <phoneticPr fontId="3" type="noConversion"/>
  </si>
  <si>
    <t>기부금조정명세서</t>
    <phoneticPr fontId="3" type="noConversion"/>
  </si>
  <si>
    <t>자본금과적립금조정명세서(갑)</t>
    <phoneticPr fontId="3" type="noConversion"/>
  </si>
  <si>
    <t>비과세소득명세서</t>
    <phoneticPr fontId="3" type="noConversion"/>
  </si>
  <si>
    <t>익금불산입조정명세서</t>
    <phoneticPr fontId="3" type="noConversion"/>
  </si>
  <si>
    <t>소득공제조정명세서</t>
    <phoneticPr fontId="3" type="noConversion"/>
  </si>
  <si>
    <t>공제감면 추가납부세액합계표(갑)</t>
    <phoneticPr fontId="3" type="noConversion"/>
  </si>
  <si>
    <t>최저한세적용대상특별비용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</si>
  <si>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</si>
  <si>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A140</t>
    </r>
    <r>
      <rPr>
        <sz val="9"/>
        <color indexed="56"/>
        <rFont val="굴림"/>
        <family val="3"/>
        <charset val="129"/>
      </rPr>
      <t>)
• 상기 관련서식을 먼저 작성한 이후에 최저한세조정계산서를 작성하여야 합니다.
• ②감면후세액 열의 125.차감세액이 ③최저한세 열의 122.산출세액 이상인 경우 ⑤조정후세액 열이 표시되지 않도록
   구성하였습니다.</t>
    </r>
    <phoneticPr fontId="3" type="noConversion"/>
  </si>
  <si>
    <t>사업
연도</t>
    <phoneticPr fontId="3" type="noConversion"/>
  </si>
  <si>
    <t>법     인     명</t>
    <phoneticPr fontId="3" type="noConversion"/>
  </si>
  <si>
    <t>사업자등록번호</t>
    <phoneticPr fontId="3" type="noConversion"/>
  </si>
  <si>
    <r>
      <t xml:space="preserve"> 104.조정후소득금액
 (101+102-103</t>
    </r>
    <r>
      <rPr>
        <sz val="9"/>
        <rFont val="굴림"/>
        <family val="3"/>
        <charset val="129"/>
      </rPr>
      <t>)</t>
    </r>
    <phoneticPr fontId="3" type="noConversion"/>
  </si>
  <si>
    <t xml:space="preserve"> 107.특별비용손금산입전
 소득금액(104+105+106)</t>
    <phoneticPr fontId="3" type="noConversion"/>
  </si>
  <si>
    <t xml:space="preserve"> 110.각사업연도소득금액
       (107+108-109)</t>
    <phoneticPr fontId="3" type="noConversion"/>
  </si>
  <si>
    <t xml:space="preserve"> 115.차가감소득금액
 (110-111-112+113+114)</t>
    <phoneticPr fontId="3" type="noConversion"/>
  </si>
  <si>
    <t xml:space="preserve"> 118.과세표준금액
    (115-116+117)</t>
    <phoneticPr fontId="3" type="noConversion"/>
  </si>
  <si>
    <t xml:space="preserve"> 120.과세표준금액
       (118+119)</t>
    <phoneticPr fontId="3" type="noConversion"/>
  </si>
  <si>
    <t xml:space="preserve"> 125.차감세액
    (122-123-124)</t>
    <phoneticPr fontId="3" type="noConversion"/>
  </si>
  <si>
    <t>⑤조정후세액</t>
    <phoneticPr fontId="3" type="noConversion"/>
  </si>
  <si>
    <t>1. 최저한세 조정 계산 내역</t>
    <phoneticPr fontId="3" type="noConversion"/>
  </si>
  <si>
    <t xml:space="preserve"> 2. 최저한세 세율 적용을 위한 구분 항목</t>
    <phoneticPr fontId="3" type="noConversion"/>
  </si>
  <si>
    <t>126.중소기업 유예기간 종료연월</t>
    <phoneticPr fontId="3" type="noConversion"/>
  </si>
  <si>
    <t>127.유예기간 종료후 연차</t>
    <phoneticPr fontId="3" type="noConversion"/>
  </si>
  <si>
    <t xml:space="preserve"> 114. 최저한세적용대상
   익 금 불 산 입 ․ 손 금 산 입</t>
    <phoneticPr fontId="3" type="noConversion"/>
  </si>
  <si>
    <t>■ 법인세법 시행규칙 [별지 제4호서식] &lt;개정 2019. 3. 20.&gt;</t>
    <phoneticPr fontId="3" type="noConversion"/>
  </si>
  <si>
    <t>작성방법</t>
  </si>
  <si>
    <r>
      <t>※「조세특례제한법」제</t>
    </r>
    <r>
      <rPr>
        <sz val="8"/>
        <color rgb="FF000000"/>
        <rFont val="한양신명조"/>
        <family val="3"/>
        <charset val="129"/>
      </rPr>
      <t>104</t>
    </r>
    <r>
      <rPr>
        <sz val="8"/>
        <color rgb="FF000000"/>
        <rFont val="굴림"/>
        <family val="3"/>
        <charset val="129"/>
      </rPr>
      <t>조의</t>
    </r>
    <r>
      <rPr>
        <sz val="8"/>
        <color rgb="FF000000"/>
        <rFont val="한양신명조"/>
        <family val="3"/>
        <charset val="129"/>
      </rPr>
      <t>10</t>
    </r>
    <r>
      <rPr>
        <sz val="8"/>
        <color rgb="FF000000"/>
        <rFont val="굴림"/>
        <family val="3"/>
        <charset val="129"/>
      </rPr>
      <t>에 따른 해운기업의 법인세 과세표준 계산 특례를 적용받는 해운기업의 경우에는 란부터 란까지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란 및 란에 비해운소득과 관련하여 발생한 금액을 적으며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선박표준이익란에 선박표준이익 산출명세서</t>
    </r>
    <r>
      <rPr>
        <sz val="8"/>
        <color rgb="FF000000"/>
        <rFont val="한양신명조"/>
        <family val="3"/>
        <charset val="129"/>
      </rPr>
      <t>[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3</t>
    </r>
    <r>
      <rPr>
        <sz val="8"/>
        <color rgb="FF000000"/>
        <rFont val="굴림"/>
        <family val="3"/>
        <charset val="129"/>
      </rPr>
      <t>호 서식 부표</t>
    </r>
    <r>
      <rPr>
        <sz val="8"/>
        <color rgb="FF000000"/>
        <rFont val="한양신명조"/>
        <family val="3"/>
        <charset val="129"/>
      </rPr>
      <t>]</t>
    </r>
    <r>
      <rPr>
        <sz val="8"/>
        <color rgb="FF000000"/>
        <rFont val="굴림"/>
        <family val="3"/>
        <charset val="129"/>
      </rPr>
      <t>의 ⑦ 선박표준이익란의 금액을 옮겨 적습니다</t>
    </r>
    <r>
      <rPr>
        <sz val="8"/>
        <color rgb="FF000000"/>
        <rFont val="한양신명조"/>
        <family val="3"/>
        <charset val="129"/>
      </rPr>
      <t>.</t>
    </r>
  </si>
  <si>
    <r>
      <t>또한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법인세 과세표준 및 세액신고서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>기능통화 도입기업의 과세표준 계산방법이 ‘</t>
    </r>
    <r>
      <rPr>
        <sz val="8"/>
        <color rgb="FF000000"/>
        <rFont val="굴림"/>
        <family val="3"/>
        <charset val="129"/>
      </rPr>
      <t>기능통화 표시 재무제표 기준</t>
    </r>
    <r>
      <rPr>
        <sz val="8"/>
        <color rgb="FF000000"/>
        <rFont val="한양신명조"/>
        <family val="3"/>
        <charset val="129"/>
      </rPr>
      <t>’</t>
    </r>
    <r>
      <rPr>
        <sz val="8"/>
        <color rgb="FF000000"/>
        <rFont val="굴림"/>
        <family val="3"/>
        <charset val="129"/>
      </rPr>
      <t xml:space="preserve">으로 </t>
    </r>
    <r>
      <rPr>
        <sz val="8"/>
        <color rgb="FF000000"/>
        <rFont val="한양신명조"/>
        <family val="3"/>
        <charset val="129"/>
      </rPr>
      <t>‘2’</t>
    </r>
    <r>
      <rPr>
        <sz val="8"/>
        <color rgb="FF000000"/>
        <rFont val="굴림"/>
        <family val="3"/>
        <charset val="129"/>
      </rPr>
      <t>로 표기할 경우 란부터 란까지의 금액은 기능통화로 표기하지 않고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기능통화 금액에 같은 별지 제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 xml:space="preserve">호 서식의 </t>
    </r>
    <r>
      <rPr>
        <sz val="8"/>
        <color rgb="FF000000"/>
        <rFont val="한양신명조"/>
        <family val="3"/>
        <charset val="129"/>
      </rPr>
      <t xml:space="preserve">과세표준 환산시 적용환율을 곱한 금액으로 적습니다. </t>
    </r>
    <r>
      <rPr>
        <sz val="8"/>
        <color rgb="FF000000"/>
        <rFont val="굴림"/>
        <family val="3"/>
        <charset val="129"/>
      </rPr>
      <t xml:space="preserve">이때 작성방법 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>∼</t>
    </r>
    <r>
      <rPr>
        <sz val="8"/>
        <color rgb="FF000000"/>
        <rFont val="한양신명조"/>
        <family val="3"/>
        <charset val="129"/>
      </rPr>
      <t>12</t>
    </r>
    <r>
      <rPr>
        <sz val="8"/>
        <color rgb="FF000000"/>
        <rFont val="굴림"/>
        <family val="3"/>
        <charset val="129"/>
      </rPr>
      <t>까지의 각종 조정명세서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>명세서 등 관련 서식에도 같은 별지 제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 xml:space="preserve">호 서식의 </t>
    </r>
    <r>
      <rPr>
        <sz val="8"/>
        <color rgb="FF000000"/>
        <rFont val="한양신명조"/>
        <family val="3"/>
        <charset val="129"/>
      </rPr>
      <t xml:space="preserve">과세표준 환산 시 적용환율을 곱한 금액으로 적습니다. </t>
    </r>
  </si>
  <si>
    <r>
      <t xml:space="preserve">※ 예 </t>
    </r>
    <r>
      <rPr>
        <sz val="8"/>
        <color rgb="FF000000"/>
        <rFont val="한양신명조"/>
        <family val="3"/>
        <charset val="129"/>
      </rPr>
      <t xml:space="preserve">: </t>
    </r>
    <r>
      <rPr>
        <sz val="8"/>
        <color rgb="FF000000"/>
        <rFont val="굴림"/>
        <family val="3"/>
        <charset val="129"/>
      </rPr>
      <t>기능통화</t>
    </r>
    <r>
      <rPr>
        <sz val="8"/>
        <color rgb="FF000000"/>
        <rFont val="한양신명조"/>
        <family val="3"/>
        <charset val="129"/>
      </rPr>
      <t xml:space="preserve">(USD), </t>
    </r>
    <r>
      <rPr>
        <sz val="8"/>
        <color rgb="FF000000"/>
        <rFont val="굴림"/>
        <family val="3"/>
        <charset val="129"/>
      </rPr>
      <t>적용환율</t>
    </r>
    <r>
      <rPr>
        <sz val="8"/>
        <color rgb="FF000000"/>
        <rFont val="한양신명조"/>
        <family val="3"/>
        <charset val="129"/>
      </rPr>
      <t>(1,100</t>
    </r>
    <r>
      <rPr>
        <sz val="8"/>
        <color rgb="FF000000"/>
        <rFont val="굴림"/>
        <family val="3"/>
        <charset val="129"/>
      </rPr>
      <t>원</t>
    </r>
    <r>
      <rPr>
        <sz val="8"/>
        <color rgb="FF000000"/>
        <rFont val="한양신명조"/>
        <family val="3"/>
        <charset val="129"/>
      </rPr>
      <t xml:space="preserve">), </t>
    </r>
    <r>
      <rPr>
        <sz val="8"/>
        <color rgb="FF000000"/>
        <rFont val="굴림"/>
        <family val="3"/>
        <charset val="129"/>
      </rPr>
      <t>당기순이익</t>
    </r>
    <r>
      <rPr>
        <sz val="8"/>
        <color rgb="FF000000"/>
        <rFont val="한양신명조"/>
        <family val="3"/>
        <charset val="129"/>
      </rPr>
      <t>(USD 2,000)</t>
    </r>
    <r>
      <rPr>
        <sz val="8"/>
        <color rgb="FF000000"/>
        <rFont val="굴림"/>
        <family val="3"/>
        <charset val="129"/>
      </rPr>
      <t xml:space="preserve">일 경우 </t>
    </r>
    <r>
      <rPr>
        <sz val="8"/>
        <color rgb="FF000000"/>
        <rFont val="한양신명조"/>
        <family val="3"/>
        <charset val="129"/>
      </rPr>
      <t xml:space="preserve">결산서상 당기순이익란은 ‘2,200,000’ </t>
    </r>
    <r>
      <rPr>
        <sz val="8"/>
        <color rgb="FF000000"/>
        <rFont val="굴림"/>
        <family val="3"/>
        <charset val="129"/>
      </rPr>
      <t>으로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</si>
  <si>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1. </t>
    </r>
    <r>
      <rPr>
        <sz val="8"/>
        <color rgb="FF000000"/>
        <rFont val="굴림"/>
        <family val="3"/>
        <charset val="129"/>
      </rPr>
      <t xml:space="preserve">②란 중 </t>
    </r>
    <r>
      <rPr>
        <sz val="8"/>
        <color rgb="FF000000"/>
        <rFont val="한양신명조"/>
        <family val="3"/>
        <charset val="129"/>
      </rPr>
      <t xml:space="preserve">차감세액란의 금액이 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 xml:space="preserve">산출세액란의 금액보다 큰 경우에는 </t>
    </r>
    <r>
      <rPr>
        <sz val="8"/>
        <color rgb="FF000000"/>
        <rFont val="굴림"/>
        <family val="3"/>
        <charset val="129"/>
      </rPr>
      <t>④란 및 ⑤란은 작성하지 않습니다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</si>
  <si>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2. </t>
    </r>
    <r>
      <rPr>
        <sz val="8"/>
        <color rgb="FF000000"/>
        <rFont val="굴림"/>
        <family val="3"/>
        <charset val="129"/>
      </rPr>
      <t>조정 후 소득금액란</t>
    </r>
    <r>
      <rPr>
        <sz val="8"/>
        <color rgb="FF000000"/>
        <rFont val="한양신명조"/>
        <family val="3"/>
        <charset val="129"/>
      </rPr>
      <t xml:space="preserve">: </t>
    </r>
    <r>
      <rPr>
        <sz val="8"/>
        <color rgb="FF000000"/>
        <rFont val="굴림"/>
        <family val="3"/>
        <charset val="129"/>
      </rPr>
      <t>②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>③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>⑤란에 모두 같은 금액을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</si>
  <si>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3. 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>준비금란의 금액은 “</t>
    </r>
    <r>
      <rPr>
        <sz val="8"/>
        <color rgb="FF000000"/>
        <rFont val="굴림"/>
        <family val="3"/>
        <charset val="129"/>
      </rPr>
      <t>특별비용조정명세서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 xml:space="preserve">준비금 계란 중 </t>
    </r>
    <r>
      <rPr>
        <sz val="8"/>
        <color rgb="FF000000"/>
        <rFont val="굴림"/>
        <family val="3"/>
        <charset val="129"/>
      </rPr>
      <t>④ 차감액을 적고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 xml:space="preserve">특별상각 및 특례자산 감가상각비란의 금액은 </t>
    </r>
    <r>
      <rPr>
        <sz val="8"/>
        <color rgb="FF000000"/>
        <rFont val="한양신명조"/>
        <family val="3"/>
        <charset val="129"/>
      </rPr>
      <t>“</t>
    </r>
    <r>
      <rPr>
        <sz val="8"/>
        <color rgb="FF000000"/>
        <rFont val="굴림"/>
        <family val="3"/>
        <charset val="129"/>
      </rPr>
      <t>특별비용조정명세서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 xml:space="preserve">특별 감가상각비 계란 중 </t>
    </r>
    <r>
      <rPr>
        <sz val="8"/>
        <color rgb="FF000000"/>
        <rFont val="굴림"/>
        <family val="3"/>
        <charset val="129"/>
      </rPr>
      <t xml:space="preserve">④ 차감액과 </t>
    </r>
    <r>
      <rPr>
        <sz val="8"/>
        <color rgb="FF000000"/>
        <rFont val="한양신명조"/>
        <family val="3"/>
        <charset val="129"/>
      </rPr>
      <t xml:space="preserve">특례자산 감가상각비 계란 중 </t>
    </r>
    <r>
      <rPr>
        <sz val="8"/>
        <color rgb="FF000000"/>
        <rFont val="굴림"/>
        <family val="3"/>
        <charset val="129"/>
      </rPr>
      <t>④ 차감액을 합하여 적습니다</t>
    </r>
    <r>
      <rPr>
        <sz val="8"/>
        <color rgb="FF000000"/>
        <rFont val="한양신명조"/>
        <family val="3"/>
        <charset val="129"/>
      </rPr>
      <t>.</t>
    </r>
  </si>
  <si>
    <r>
      <t>4.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준비금란의 금액은 “</t>
    </r>
    <r>
      <rPr>
        <sz val="8"/>
        <color rgb="FF000000"/>
        <rFont val="굴림"/>
        <family val="3"/>
        <charset val="129"/>
      </rPr>
      <t>특별비용조정명세서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 xml:space="preserve">준비금 계란 중 </t>
    </r>
    <r>
      <rPr>
        <sz val="8"/>
        <color rgb="FF000000"/>
        <rFont val="굴림"/>
        <family val="3"/>
        <charset val="129"/>
      </rPr>
      <t>⑤ 최저한세 적용 손금부인액란을 옮겨 적고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 xml:space="preserve">특별상각 및 특례자산 감가상각비란의 금액은 </t>
    </r>
    <r>
      <rPr>
        <sz val="8"/>
        <color rgb="FF000000"/>
        <rFont val="한양신명조"/>
        <family val="3"/>
        <charset val="129"/>
      </rPr>
      <t>“</t>
    </r>
    <r>
      <rPr>
        <sz val="8"/>
        <color rgb="FF000000"/>
        <rFont val="굴림"/>
        <family val="3"/>
        <charset val="129"/>
      </rPr>
      <t>특별비용조정명세서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 xml:space="preserve">특별 감가상각비 계란 중 </t>
    </r>
    <r>
      <rPr>
        <sz val="8"/>
        <color rgb="FF000000"/>
        <rFont val="굴림"/>
        <family val="3"/>
        <charset val="129"/>
      </rPr>
      <t xml:space="preserve">⑤ 최저한세 적용 손금부인액란과 </t>
    </r>
    <r>
      <rPr>
        <sz val="8"/>
        <color rgb="FF000000"/>
        <rFont val="한양신명조"/>
        <family val="3"/>
        <charset val="129"/>
      </rPr>
      <t xml:space="preserve">특례자산 감가상각비 계란 중 </t>
    </r>
    <r>
      <rPr>
        <sz val="8"/>
        <color rgb="FF000000"/>
        <rFont val="굴림"/>
        <family val="3"/>
        <charset val="129"/>
      </rPr>
      <t>⑤ 최저한세 적용 손금부인액란을 합하여 옮겨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</si>
  <si>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5. </t>
    </r>
    <r>
      <rPr>
        <sz val="8"/>
        <color rgb="FF000000"/>
        <rFont val="굴림"/>
        <family val="3"/>
        <charset val="129"/>
      </rPr>
      <t xml:space="preserve">②란과 ③란 중 </t>
    </r>
    <r>
      <rPr>
        <sz val="8"/>
        <color rgb="FF000000"/>
        <rFont val="한양신명조"/>
        <family val="3"/>
        <charset val="129"/>
      </rPr>
      <t>기부금한도초과액란: “</t>
    </r>
    <r>
      <rPr>
        <sz val="8"/>
        <color rgb="FF000000"/>
        <rFont val="굴림"/>
        <family val="3"/>
        <charset val="129"/>
      </rPr>
      <t>기부금조정명세서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21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>한도초과액합계금액을 적습니다.</t>
    </r>
  </si>
  <si>
    <r>
      <t xml:space="preserve">6. </t>
    </r>
    <r>
      <rPr>
        <sz val="8"/>
        <color rgb="FF000000"/>
        <rFont val="굴림"/>
        <family val="3"/>
        <charset val="129"/>
      </rPr>
      <t xml:space="preserve">②란과 ③란 중 </t>
    </r>
    <r>
      <rPr>
        <sz val="8"/>
        <color rgb="FF000000"/>
        <rFont val="한양신명조"/>
        <family val="3"/>
        <charset val="129"/>
      </rPr>
      <t>기부금한도초과 이월액 손금산입란: “</t>
    </r>
    <r>
      <rPr>
        <sz val="8"/>
        <color rgb="FF000000"/>
        <rFont val="굴림"/>
        <family val="3"/>
        <charset val="129"/>
      </rPr>
      <t>기부금 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21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>해당 사업연도 손금추인액란의 합계 금액을 적습니다.</t>
    </r>
  </si>
  <si>
    <r>
      <t>7.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>최저한세</t>
    </r>
    <r>
      <rPr>
        <sz val="8"/>
        <color rgb="FF000000"/>
        <rFont val="굴림"/>
        <family val="3"/>
        <charset val="129"/>
      </rPr>
      <t>적용대상 비과세소득란</t>
    </r>
    <r>
      <rPr>
        <sz val="8"/>
        <color rgb="FF000000"/>
        <rFont val="한양신명조"/>
        <family val="3"/>
        <charset val="129"/>
      </rPr>
      <t>: “</t>
    </r>
    <r>
      <rPr>
        <sz val="8"/>
        <color rgb="FF000000"/>
        <rFont val="굴림"/>
        <family val="3"/>
        <charset val="129"/>
      </rPr>
      <t>비과세소득명세서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6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>의 ⑧ 금액란 중 ⑳ 합계란의 금액을 옮겨 적습니다</t>
    </r>
    <r>
      <rPr>
        <sz val="8"/>
        <color rgb="FF000000"/>
        <rFont val="한양신명조"/>
        <family val="3"/>
        <charset val="129"/>
      </rPr>
      <t>.</t>
    </r>
  </si>
  <si>
    <r>
      <t>8.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최저한세 적용대상 비과세소득란: “</t>
    </r>
    <r>
      <rPr>
        <sz val="8"/>
        <color rgb="FF000000"/>
        <rFont val="굴림"/>
        <family val="3"/>
        <charset val="129"/>
      </rPr>
      <t>비과세소득명세서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6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>의 ⑨ 최저한세적용 비과세배제금액란 중 ⑳합계란의 금액을 옮겨 적습니다</t>
    </r>
    <r>
      <rPr>
        <sz val="8"/>
        <color rgb="FF000000"/>
        <rFont val="한양신명조"/>
        <family val="3"/>
        <charset val="129"/>
      </rPr>
      <t>.</t>
    </r>
  </si>
  <si>
    <r>
      <t>9.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>최저한세 적용대상 익금불산입란: “</t>
    </r>
    <r>
      <rPr>
        <sz val="8"/>
        <color rgb="FF000000"/>
        <rFont val="굴림"/>
        <family val="3"/>
        <charset val="129"/>
      </rPr>
      <t>익금불산입 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6</t>
    </r>
    <r>
      <rPr>
        <sz val="8"/>
        <color rgb="FF000000"/>
        <rFont val="굴림"/>
        <family val="3"/>
        <charset val="129"/>
      </rPr>
      <t>호의</t>
    </r>
    <r>
      <rPr>
        <sz val="8"/>
        <color rgb="FF000000"/>
        <rFont val="한양신명조"/>
        <family val="3"/>
        <charset val="129"/>
      </rPr>
      <t>2</t>
    </r>
    <r>
      <rPr>
        <sz val="8"/>
        <color rgb="FF000000"/>
        <rFont val="굴림"/>
        <family val="3"/>
        <charset val="129"/>
      </rPr>
      <t>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⑤ 익금불산입 총액란 중 </t>
    </r>
    <r>
      <rPr>
        <sz val="8"/>
        <color rgb="FF000000"/>
        <rFont val="한양신명조"/>
        <family val="3"/>
        <charset val="129"/>
      </rPr>
      <t xml:space="preserve">, , </t>
    </r>
    <r>
      <rPr>
        <sz val="8"/>
        <color rgb="FF000000"/>
        <rFont val="굴림"/>
        <family val="3"/>
        <charset val="129"/>
      </rPr>
      <t>부터 까지의 합계액을 적습니다</t>
    </r>
    <r>
      <rPr>
        <sz val="8"/>
        <color rgb="FF000000"/>
        <rFont val="한양신명조"/>
        <family val="3"/>
        <charset val="129"/>
      </rPr>
      <t>.</t>
    </r>
  </si>
  <si>
    <r>
      <t>10.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최저한세 적용대상 익금불산입란: “</t>
    </r>
    <r>
      <rPr>
        <sz val="8"/>
        <color rgb="FF000000"/>
        <rFont val="굴림"/>
        <family val="3"/>
        <charset val="129"/>
      </rPr>
      <t>익금불산입 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6</t>
    </r>
    <r>
      <rPr>
        <sz val="8"/>
        <color rgb="FF000000"/>
        <rFont val="굴림"/>
        <family val="3"/>
        <charset val="129"/>
      </rPr>
      <t>호의</t>
    </r>
    <r>
      <rPr>
        <sz val="8"/>
        <color rgb="FF000000"/>
        <rFont val="한양신명조"/>
        <family val="3"/>
        <charset val="129"/>
      </rPr>
      <t>2</t>
    </r>
    <r>
      <rPr>
        <sz val="8"/>
        <color rgb="FF000000"/>
        <rFont val="굴림"/>
        <family val="3"/>
        <charset val="129"/>
      </rPr>
      <t>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⑥ 최저한세적용 익금불산입 배제액란 중 </t>
    </r>
    <r>
      <rPr>
        <sz val="8"/>
        <color rgb="FF000000"/>
        <rFont val="한양신명조"/>
        <family val="3"/>
        <charset val="129"/>
      </rPr>
      <t xml:space="preserve">, , </t>
    </r>
    <r>
      <rPr>
        <sz val="8"/>
        <color rgb="FF000000"/>
        <rFont val="굴림"/>
        <family val="3"/>
        <charset val="129"/>
      </rPr>
      <t>부터 까지의 합계액을 적습니다</t>
    </r>
    <r>
      <rPr>
        <sz val="8"/>
        <color rgb="FF000000"/>
        <rFont val="한양신명조"/>
        <family val="3"/>
        <charset val="129"/>
      </rPr>
      <t>.</t>
    </r>
  </si>
  <si>
    <r>
      <t>11.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>최저한세</t>
    </r>
    <r>
      <rPr>
        <sz val="8"/>
        <color rgb="FF000000"/>
        <rFont val="굴림"/>
        <family val="3"/>
        <charset val="129"/>
      </rPr>
      <t>적용대상 소득공제란</t>
    </r>
    <r>
      <rPr>
        <sz val="8"/>
        <color rgb="FF000000"/>
        <rFont val="한양신명조"/>
        <family val="3"/>
        <charset val="129"/>
      </rPr>
      <t>: “</t>
    </r>
    <r>
      <rPr>
        <sz val="8"/>
        <color rgb="FF000000"/>
        <rFont val="굴림"/>
        <family val="3"/>
        <charset val="129"/>
      </rPr>
      <t>소득공제조정명세서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7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⑥ 소득공제 대상금액란 중 </t>
    </r>
    <r>
      <rPr>
        <sz val="8"/>
        <color rgb="FF000000"/>
        <rFont val="한양신명조"/>
        <family val="3"/>
        <charset val="129"/>
      </rPr>
      <t>합계란의 금액을 옮겨 적습니다.</t>
    </r>
  </si>
  <si>
    <r>
      <t>12.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최저한세 적용대상 소득공제란: “</t>
    </r>
    <r>
      <rPr>
        <sz val="8"/>
        <color rgb="FF000000"/>
        <rFont val="굴림"/>
        <family val="3"/>
        <charset val="129"/>
      </rPr>
      <t>소득공제조정명세서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7</t>
    </r>
    <r>
      <rPr>
        <sz val="8"/>
        <color rgb="FF000000"/>
        <rFont val="굴림"/>
        <family val="3"/>
        <charset val="129"/>
      </rPr>
      <t>호 서식</t>
    </r>
    <r>
      <rPr>
        <sz val="8"/>
        <color rgb="FF000000"/>
        <rFont val="한양신명조"/>
        <family val="3"/>
        <charset val="129"/>
      </rPr>
      <t>)”</t>
    </r>
    <r>
      <rPr>
        <sz val="8"/>
        <color rgb="FF000000"/>
        <rFont val="굴림"/>
        <family val="3"/>
        <charset val="129"/>
      </rPr>
      <t xml:space="preserve">의 ⑦ 최저한세 적용감면 배제금액 중 </t>
    </r>
    <r>
      <rPr>
        <sz val="8"/>
        <color rgb="FF000000"/>
        <rFont val="한양신명조"/>
        <family val="3"/>
        <charset val="129"/>
      </rPr>
      <t>합계란의 금액을 옮겨 적습니다.</t>
    </r>
  </si>
  <si>
    <r>
      <t>13.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 xml:space="preserve">산출세액란: </t>
    </r>
    <r>
      <rPr>
        <sz val="8"/>
        <color rgb="FF000000"/>
        <rFont val="굴림"/>
        <family val="3"/>
        <charset val="129"/>
      </rPr>
      <t>란의 금액에「조세특례제한법」제</t>
    </r>
    <r>
      <rPr>
        <sz val="8"/>
        <color rgb="FF000000"/>
        <rFont val="한양신명조"/>
        <family val="3"/>
        <charset val="129"/>
      </rPr>
      <t>132</t>
    </r>
    <r>
      <rPr>
        <sz val="8"/>
        <color rgb="FF000000"/>
        <rFont val="굴림"/>
        <family val="3"/>
        <charset val="129"/>
      </rPr>
      <t>조 제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 xml:space="preserve">항 각 호 외의 부분에 따른 세율을 곱하여 산정한 금액과 란 중 </t>
    </r>
    <r>
      <rPr>
        <sz val="8"/>
        <color rgb="FF000000"/>
        <rFont val="한양신명조"/>
        <family val="3"/>
        <charset val="129"/>
      </rPr>
      <t xml:space="preserve">산출세액란의 산출세액을 </t>
    </r>
    <r>
      <rPr>
        <sz val="8"/>
        <color rgb="FF000000"/>
        <rFont val="굴림"/>
        <family val="3"/>
        <charset val="129"/>
      </rPr>
      <t xml:space="preserve">란 중 </t>
    </r>
    <r>
      <rPr>
        <sz val="8"/>
        <color rgb="FF000000"/>
        <rFont val="한양신명조"/>
        <family val="3"/>
        <charset val="129"/>
      </rPr>
      <t xml:space="preserve">선박표준이익이 </t>
    </r>
    <r>
      <rPr>
        <sz val="8"/>
        <color rgb="FF000000"/>
        <rFont val="굴림"/>
        <family val="3"/>
        <charset val="129"/>
      </rPr>
      <t xml:space="preserve">란 중 </t>
    </r>
    <r>
      <rPr>
        <sz val="8"/>
        <color rgb="FF000000"/>
        <rFont val="한양신명조"/>
        <family val="3"/>
        <charset val="129"/>
      </rPr>
      <t>과세표준금액에서 차지하는 비율을 곱하여 산정한 금액의 합계액을 적습니다.</t>
    </r>
  </si>
  <si>
    <t>※ 최저한세 세율</t>
  </si>
  <si>
    <t>구분</t>
  </si>
  <si>
    <t>유예기간 경과 후</t>
  </si>
  <si>
    <t>일반기업</t>
  </si>
  <si>
    <r>
      <t>1</t>
    </r>
    <r>
      <rPr>
        <sz val="8"/>
        <color rgb="FF000000"/>
        <rFont val="굴림"/>
        <family val="3"/>
        <charset val="129"/>
      </rPr>
      <t>∼</t>
    </r>
    <r>
      <rPr>
        <sz val="8"/>
        <color rgb="FF000000"/>
        <rFont val="한양신명조"/>
        <family val="3"/>
        <charset val="129"/>
      </rPr>
      <t>3</t>
    </r>
    <r>
      <rPr>
        <sz val="8"/>
        <color rgb="FF000000"/>
        <rFont val="굴림"/>
        <family val="3"/>
        <charset val="129"/>
      </rPr>
      <t>년차</t>
    </r>
  </si>
  <si>
    <r>
      <t>4</t>
    </r>
    <r>
      <rPr>
        <sz val="8"/>
        <color rgb="FF000000"/>
        <rFont val="굴림"/>
        <family val="3"/>
        <charset val="129"/>
      </rPr>
      <t>∼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>년차</t>
    </r>
  </si>
  <si>
    <r>
      <t xml:space="preserve">과표 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>백억원 이하</t>
    </r>
  </si>
  <si>
    <t>현행</t>
  </si>
  <si>
    <t>종전</t>
  </si>
  <si>
    <r>
      <t xml:space="preserve">* 2014. 1. 1. </t>
    </r>
    <r>
      <rPr>
        <sz val="8"/>
        <color rgb="FF000000"/>
        <rFont val="굴림"/>
        <family val="3"/>
        <charset val="129"/>
      </rPr>
      <t>이후 개시하는 사업연도분부터 현행 세율 적용</t>
    </r>
  </si>
  <si>
    <r>
      <t xml:space="preserve">14. </t>
    </r>
    <r>
      <rPr>
        <sz val="8"/>
        <color rgb="FF000000"/>
        <rFont val="굴림"/>
        <family val="3"/>
        <charset val="129"/>
      </rPr>
      <t xml:space="preserve">②란 중 </t>
    </r>
    <r>
      <rPr>
        <sz val="8"/>
        <color rgb="FF000000"/>
        <rFont val="한양신명조"/>
        <family val="3"/>
        <charset val="129"/>
      </rPr>
      <t>감면세액란: “</t>
    </r>
    <r>
      <rPr>
        <sz val="8"/>
        <color rgb="FF000000"/>
        <rFont val="굴림"/>
        <family val="3"/>
        <charset val="129"/>
      </rPr>
      <t>공제감면세액계산서</t>
    </r>
    <r>
      <rPr>
        <sz val="8"/>
        <color rgb="FF000000"/>
        <rFont val="한양신명조"/>
        <family val="3"/>
        <charset val="129"/>
      </rPr>
      <t>(2)(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8</t>
    </r>
    <r>
      <rPr>
        <sz val="8"/>
        <color rgb="FF000000"/>
        <rFont val="굴림"/>
        <family val="3"/>
        <charset val="129"/>
      </rPr>
      <t xml:space="preserve">호 서식 부표 </t>
    </r>
    <r>
      <rPr>
        <sz val="8"/>
        <color rgb="FF000000"/>
        <rFont val="한양신명조"/>
        <family val="3"/>
        <charset val="129"/>
      </rPr>
      <t>2)”</t>
    </r>
    <r>
      <rPr>
        <sz val="8"/>
        <color rgb="FF000000"/>
        <rFont val="굴림"/>
        <family val="3"/>
        <charset val="129"/>
      </rPr>
      <t>의 ③ 감면대상세액 합계를 옮겨 적습니다</t>
    </r>
    <r>
      <rPr>
        <sz val="8"/>
        <color rgb="FF000000"/>
        <rFont val="한양신명조"/>
        <family val="3"/>
        <charset val="129"/>
      </rPr>
      <t>.</t>
    </r>
  </si>
  <si>
    <r>
      <t>15.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감면세액란: “</t>
    </r>
    <r>
      <rPr>
        <sz val="8"/>
        <color rgb="FF000000"/>
        <rFont val="굴림"/>
        <family val="3"/>
        <charset val="129"/>
      </rPr>
      <t>공제감면세액계산서</t>
    </r>
    <r>
      <rPr>
        <sz val="8"/>
        <color rgb="FF000000"/>
        <rFont val="한양신명조"/>
        <family val="3"/>
        <charset val="129"/>
      </rPr>
      <t>(2)(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8</t>
    </r>
    <r>
      <rPr>
        <sz val="8"/>
        <color rgb="FF000000"/>
        <rFont val="굴림"/>
        <family val="3"/>
        <charset val="129"/>
      </rPr>
      <t xml:space="preserve">호 서식 부표 </t>
    </r>
    <r>
      <rPr>
        <sz val="8"/>
        <color rgb="FF000000"/>
        <rFont val="한양신명조"/>
        <family val="3"/>
        <charset val="129"/>
      </rPr>
      <t>2)”</t>
    </r>
    <r>
      <rPr>
        <sz val="8"/>
        <color rgb="FF000000"/>
        <rFont val="굴림"/>
        <family val="3"/>
        <charset val="129"/>
      </rPr>
      <t>의 ④ 최저한세 적용감면 배제금액 합계를 옮겨 적습니다</t>
    </r>
    <r>
      <rPr>
        <sz val="8"/>
        <color rgb="FF000000"/>
        <rFont val="한양신명조"/>
        <family val="3"/>
        <charset val="129"/>
      </rPr>
      <t>.</t>
    </r>
  </si>
  <si>
    <r>
      <t>16.</t>
    </r>
    <r>
      <rPr>
        <sz val="8"/>
        <color rgb="FF000000"/>
        <rFont val="굴림"/>
        <family val="3"/>
        <charset val="129"/>
      </rPr>
      <t xml:space="preserve">②란 중 </t>
    </r>
    <r>
      <rPr>
        <sz val="8"/>
        <color rgb="FF000000"/>
        <rFont val="한양신명조"/>
        <family val="3"/>
        <charset val="129"/>
      </rPr>
      <t>세액공제란: “</t>
    </r>
    <r>
      <rPr>
        <sz val="8"/>
        <color rgb="FF000000"/>
        <rFont val="굴림"/>
        <family val="3"/>
        <charset val="129"/>
      </rPr>
      <t>세액공제조정명세서</t>
    </r>
    <r>
      <rPr>
        <sz val="8"/>
        <color rgb="FF000000"/>
        <rFont val="한양신명조"/>
        <family val="3"/>
        <charset val="129"/>
      </rPr>
      <t>(3)(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8</t>
    </r>
    <r>
      <rPr>
        <sz val="8"/>
        <color rgb="FF000000"/>
        <rFont val="굴림"/>
        <family val="3"/>
        <charset val="129"/>
      </rPr>
      <t xml:space="preserve">호 서식 부표 </t>
    </r>
    <r>
      <rPr>
        <sz val="8"/>
        <color rgb="FF000000"/>
        <rFont val="한양신명조"/>
        <family val="3"/>
        <charset val="129"/>
      </rPr>
      <t>3)”</t>
    </r>
    <r>
      <rPr>
        <sz val="8"/>
        <color rgb="FF000000"/>
        <rFont val="굴림"/>
        <family val="3"/>
        <charset val="129"/>
      </rPr>
      <t>의 란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당기 공제대상세액의 계</t>
    </r>
    <r>
      <rPr>
        <sz val="8"/>
        <color rgb="FF000000"/>
        <rFont val="한양신명조"/>
        <family val="3"/>
        <charset val="129"/>
      </rPr>
      <t>)</t>
    </r>
    <r>
      <rPr>
        <sz val="8"/>
        <color rgb="FF000000"/>
        <rFont val="굴림"/>
        <family val="3"/>
        <charset val="129"/>
      </rPr>
      <t>의 합계금액 중 최저한세 적용대상 합계금액을 옮겨 적습니다</t>
    </r>
    <r>
      <rPr>
        <sz val="8"/>
        <color rgb="FF000000"/>
        <rFont val="한양신명조"/>
        <family val="3"/>
        <charset val="129"/>
      </rPr>
      <t>.</t>
    </r>
  </si>
  <si>
    <r>
      <t>※「법인세법」제</t>
    </r>
    <r>
      <rPr>
        <sz val="8"/>
        <color rgb="FF000000"/>
        <rFont val="한양신명조"/>
        <family val="3"/>
        <charset val="129"/>
      </rPr>
      <t>57</t>
    </r>
    <r>
      <rPr>
        <sz val="8"/>
        <color rgb="FF000000"/>
        <rFont val="굴림"/>
        <family val="3"/>
        <charset val="129"/>
      </rPr>
      <t>조에 따른 외국납부세액공제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>「법인세법」제</t>
    </r>
    <r>
      <rPr>
        <sz val="8"/>
        <color rgb="FF000000"/>
        <rFont val="한양신명조"/>
        <family val="3"/>
        <charset val="129"/>
      </rPr>
      <t>58</t>
    </r>
    <r>
      <rPr>
        <sz val="8"/>
        <color rgb="FF000000"/>
        <rFont val="굴림"/>
        <family val="3"/>
        <charset val="129"/>
      </rPr>
      <t>조에 따른 재해손실세액공제 등은 포함되어 있지 않습니다</t>
    </r>
    <r>
      <rPr>
        <sz val="8"/>
        <color rgb="FF000000"/>
        <rFont val="한양신명조"/>
        <family val="3"/>
        <charset val="129"/>
      </rPr>
      <t>.</t>
    </r>
  </si>
  <si>
    <r>
      <t>17.</t>
    </r>
    <r>
      <rPr>
        <sz val="8"/>
        <color rgb="FF000000"/>
        <rFont val="굴림"/>
        <family val="3"/>
        <charset val="129"/>
      </rPr>
      <t xml:space="preserve">④란 중 </t>
    </r>
    <r>
      <rPr>
        <sz val="8"/>
        <color rgb="FF000000"/>
        <rFont val="한양신명조"/>
        <family val="3"/>
        <charset val="129"/>
      </rPr>
      <t>세액공제란: “</t>
    </r>
    <r>
      <rPr>
        <sz val="8"/>
        <color rgb="FF000000"/>
        <rFont val="굴림"/>
        <family val="3"/>
        <charset val="129"/>
      </rPr>
      <t>세액공제조정명세서</t>
    </r>
    <r>
      <rPr>
        <sz val="8"/>
        <color rgb="FF000000"/>
        <rFont val="한양신명조"/>
        <family val="3"/>
        <charset val="129"/>
      </rPr>
      <t>(</t>
    </r>
    <r>
      <rPr>
        <sz val="8"/>
        <color rgb="FF000000"/>
        <rFont val="굴림"/>
        <family val="3"/>
        <charset val="129"/>
      </rPr>
      <t>별지 제</t>
    </r>
    <r>
      <rPr>
        <sz val="8"/>
        <color rgb="FF000000"/>
        <rFont val="한양신명조"/>
        <family val="3"/>
        <charset val="129"/>
      </rPr>
      <t>8</t>
    </r>
    <r>
      <rPr>
        <sz val="8"/>
        <color rgb="FF000000"/>
        <rFont val="굴림"/>
        <family val="3"/>
        <charset val="129"/>
      </rPr>
      <t xml:space="preserve">호 서식 부표 </t>
    </r>
    <r>
      <rPr>
        <sz val="8"/>
        <color rgb="FF000000"/>
        <rFont val="한양신명조"/>
        <family val="3"/>
        <charset val="129"/>
      </rPr>
      <t>3)”</t>
    </r>
    <r>
      <rPr>
        <sz val="8"/>
        <color rgb="FF000000"/>
        <rFont val="굴림"/>
        <family val="3"/>
        <charset val="129"/>
      </rPr>
      <t xml:space="preserve">의 </t>
    </r>
    <r>
      <rPr>
        <sz val="8"/>
        <color rgb="FF000000"/>
        <rFont val="한양신명조"/>
        <family val="3"/>
        <charset val="129"/>
      </rPr>
      <t>최저한세적용에 따른 미공제액란의 합계금액란에 옮겨 적습니다.</t>
    </r>
  </si>
  <si>
    <r>
      <t xml:space="preserve">18. </t>
    </r>
    <r>
      <rPr>
        <sz val="8"/>
        <color rgb="FF000000"/>
        <rFont val="굴림"/>
        <family val="3"/>
        <charset val="129"/>
      </rPr>
      <t xml:space="preserve">⑤란 중 </t>
    </r>
    <r>
      <rPr>
        <sz val="8"/>
        <color rgb="FF000000"/>
        <rFont val="한양신명조"/>
        <family val="3"/>
        <charset val="129"/>
      </rPr>
      <t>,,,,</t>
    </r>
    <r>
      <rPr>
        <sz val="8"/>
        <color rgb="FF000000"/>
        <rFont val="굴림"/>
        <family val="3"/>
        <charset val="129"/>
      </rPr>
      <t xml:space="preserve">란은 각각 ④란 중 </t>
    </r>
    <r>
      <rPr>
        <sz val="8"/>
        <color rgb="FF000000"/>
        <rFont val="한양신명조"/>
        <family val="3"/>
        <charset val="129"/>
      </rPr>
      <t>,,,,</t>
    </r>
    <r>
      <rPr>
        <sz val="8"/>
        <color rgb="FF000000"/>
        <rFont val="굴림"/>
        <family val="3"/>
        <charset val="129"/>
      </rPr>
      <t>란의 금액과 일치합니다</t>
    </r>
    <r>
      <rPr>
        <sz val="8"/>
        <color rgb="FF000000"/>
        <rFont val="한양신명조"/>
        <family val="3"/>
        <charset val="129"/>
      </rPr>
      <t>.</t>
    </r>
  </si>
  <si>
    <r>
      <t xml:space="preserve">19. </t>
    </r>
    <r>
      <rPr>
        <sz val="8"/>
        <color rgb="FF000000"/>
        <rFont val="굴림"/>
        <family val="3"/>
        <charset val="129"/>
      </rPr>
      <t xml:space="preserve">⑤란 중 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 xml:space="preserve">란은 각각 ②란 중 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 xml:space="preserve">란의 금액에서 ④란 중 </t>
    </r>
    <r>
      <rPr>
        <sz val="8"/>
        <color rgb="FF000000"/>
        <rFont val="한양신명조"/>
        <family val="3"/>
        <charset val="129"/>
      </rPr>
      <t>,</t>
    </r>
    <r>
      <rPr>
        <sz val="8"/>
        <color rgb="FF000000"/>
        <rFont val="굴림"/>
        <family val="3"/>
        <charset val="129"/>
      </rPr>
      <t>란의 금액을 차감하여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</si>
  <si>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20. </t>
    </r>
    <r>
      <rPr>
        <sz val="8"/>
        <color rgb="FF000000"/>
        <rFont val="굴림"/>
        <family val="3"/>
        <charset val="129"/>
      </rPr>
      <t xml:space="preserve">⑤란 중 </t>
    </r>
    <r>
      <rPr>
        <sz val="8"/>
        <color rgb="FF000000"/>
        <rFont val="한양신명조"/>
        <family val="3"/>
        <charset val="129"/>
      </rPr>
      <t xml:space="preserve">차감세액은 </t>
    </r>
    <r>
      <rPr>
        <sz val="8"/>
        <color rgb="FF000000"/>
        <rFont val="굴림"/>
        <family val="3"/>
        <charset val="129"/>
      </rPr>
      <t xml:space="preserve">③란 중 </t>
    </r>
    <r>
      <rPr>
        <sz val="8"/>
        <color rgb="FF000000"/>
        <rFont val="한양신명조"/>
        <family val="3"/>
        <charset val="129"/>
      </rPr>
      <t>산출세액보다 작지 않도록 해야 합니다.</t>
    </r>
  </si>
  <si>
    <r>
      <t xml:space="preserve">21. </t>
    </r>
    <r>
      <rPr>
        <sz val="8"/>
        <color rgb="FF000000"/>
        <rFont val="굴림"/>
        <family val="3"/>
        <charset val="129"/>
      </rPr>
      <t>중소기업 유예기간 종료연월란은「조세특례제한법 시행령」제</t>
    </r>
    <r>
      <rPr>
        <sz val="8"/>
        <color rgb="FF000000"/>
        <rFont val="한양신명조"/>
        <family val="3"/>
        <charset val="129"/>
      </rPr>
      <t>2</t>
    </r>
    <r>
      <rPr>
        <sz val="8"/>
        <color rgb="FF000000"/>
        <rFont val="굴림"/>
        <family val="3"/>
        <charset val="129"/>
      </rPr>
      <t>조에 따른 중소기업 졸업에 따른 유예기간</t>
    </r>
    <r>
      <rPr>
        <sz val="8"/>
        <color rgb="FF000000"/>
        <rFont val="한양신명조"/>
        <family val="3"/>
        <charset val="129"/>
      </rPr>
      <t>(4</t>
    </r>
    <r>
      <rPr>
        <sz val="8"/>
        <color rgb="FF000000"/>
        <rFont val="굴림"/>
        <family val="3"/>
        <charset val="129"/>
      </rPr>
      <t>년</t>
    </r>
    <r>
      <rPr>
        <sz val="8"/>
        <color rgb="FF000000"/>
        <rFont val="한양신명조"/>
        <family val="3"/>
        <charset val="129"/>
      </rPr>
      <t>)</t>
    </r>
    <r>
      <rPr>
        <sz val="8"/>
        <color rgb="FF000000"/>
        <rFont val="굴림"/>
        <family val="3"/>
        <charset val="129"/>
      </rPr>
      <t xml:space="preserve">이 종료되는 사업연도의 연월을 </t>
    </r>
    <r>
      <rPr>
        <sz val="8"/>
        <color rgb="FF000000"/>
        <rFont val="한양신명조"/>
        <family val="3"/>
        <charset val="129"/>
      </rPr>
      <t>‘</t>
    </r>
    <r>
      <rPr>
        <sz val="8"/>
        <color rgb="FF000000"/>
        <rFont val="굴림"/>
        <family val="3"/>
        <charset val="129"/>
      </rPr>
      <t>사업연도 연월</t>
    </r>
    <r>
      <rPr>
        <sz val="8"/>
        <color rgb="FF000000"/>
        <rFont val="한양신명조"/>
        <family val="3"/>
        <charset val="129"/>
      </rPr>
      <t>’</t>
    </r>
    <r>
      <rPr>
        <sz val="8"/>
        <color rgb="FF000000"/>
        <rFont val="굴림"/>
        <family val="3"/>
        <charset val="129"/>
      </rPr>
      <t>과 같이 적습니다</t>
    </r>
    <r>
      <rPr>
        <sz val="8"/>
        <color rgb="FF000000"/>
        <rFont val="한양신명조"/>
        <family val="3"/>
        <charset val="129"/>
      </rPr>
      <t xml:space="preserve">. </t>
    </r>
  </si>
  <si>
    <r>
      <t>※ 예</t>
    </r>
    <r>
      <rPr>
        <sz val="8"/>
        <color rgb="FF000000"/>
        <rFont val="한양신명조"/>
        <family val="3"/>
        <charset val="129"/>
      </rPr>
      <t xml:space="preserve">: </t>
    </r>
    <r>
      <rPr>
        <sz val="8"/>
        <color rgb="FF000000"/>
        <rFont val="굴림"/>
        <family val="3"/>
        <charset val="129"/>
      </rPr>
      <t xml:space="preserve">중소기업을 졸업한 사업연도 종료일이 </t>
    </r>
    <r>
      <rPr>
        <sz val="8"/>
        <color rgb="FF000000"/>
        <rFont val="한양신명조"/>
        <family val="3"/>
        <charset val="129"/>
      </rPr>
      <t xml:space="preserve">2008. 12. 31. </t>
    </r>
    <r>
      <rPr>
        <sz val="8"/>
        <color rgb="FF000000"/>
        <rFont val="굴림"/>
        <family val="3"/>
        <charset val="129"/>
      </rPr>
      <t>경우</t>
    </r>
    <r>
      <rPr>
        <sz val="8"/>
        <color rgb="FF000000"/>
        <rFont val="한양신명조"/>
        <family val="3"/>
        <charset val="129"/>
      </rPr>
      <t xml:space="preserve">, </t>
    </r>
    <r>
      <rPr>
        <sz val="8"/>
        <color rgb="FF000000"/>
        <rFont val="굴림"/>
        <family val="3"/>
        <charset val="129"/>
      </rPr>
      <t xml:space="preserve">유예기간 종료연월은 </t>
    </r>
    <r>
      <rPr>
        <sz val="8"/>
        <color rgb="FF000000"/>
        <rFont val="한양신명조"/>
        <family val="3"/>
        <charset val="129"/>
      </rPr>
      <t>‘2011. 12’</t>
    </r>
    <r>
      <rPr>
        <sz val="8"/>
        <color rgb="FF000000"/>
        <rFont val="굴림"/>
        <family val="3"/>
        <charset val="129"/>
      </rPr>
      <t>로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</si>
  <si>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22. </t>
    </r>
    <r>
      <rPr>
        <sz val="8"/>
        <color rgb="FF000000"/>
        <rFont val="굴림"/>
        <family val="3"/>
        <charset val="129"/>
      </rPr>
      <t xml:space="preserve">유예기간 종료 후 연차란은 의 유예기간 종료 후 연차가 </t>
    </r>
    <r>
      <rPr>
        <sz val="8"/>
        <color rgb="FF000000"/>
        <rFont val="한양신명조"/>
        <family val="3"/>
        <charset val="129"/>
      </rPr>
      <t>1</t>
    </r>
    <r>
      <rPr>
        <sz val="8"/>
        <color rgb="FF000000"/>
        <rFont val="굴림"/>
        <family val="3"/>
        <charset val="129"/>
      </rPr>
      <t>∼</t>
    </r>
    <r>
      <rPr>
        <sz val="8"/>
        <color rgb="FF000000"/>
        <rFont val="한양신명조"/>
        <family val="3"/>
        <charset val="129"/>
      </rPr>
      <t>5</t>
    </r>
    <r>
      <rPr>
        <sz val="8"/>
        <color rgb="FF000000"/>
        <rFont val="굴림"/>
        <family val="3"/>
        <charset val="129"/>
      </rPr>
      <t xml:space="preserve">년차의 경우 그 연차에 따라 </t>
    </r>
    <r>
      <rPr>
        <sz val="8"/>
        <color rgb="FF000000"/>
        <rFont val="한양신명조"/>
        <family val="3"/>
        <charset val="129"/>
      </rPr>
      <t>1, 2, 3, 4, 5</t>
    </r>
    <r>
      <rPr>
        <sz val="8"/>
        <color rgb="FF000000"/>
        <rFont val="굴림"/>
        <family val="3"/>
        <charset val="129"/>
      </rPr>
      <t>로 구분하여 적습니다</t>
    </r>
    <r>
      <rPr>
        <sz val="8"/>
        <color rgb="FF000000"/>
        <rFont val="한양신명조"/>
        <family val="3"/>
        <charset val="129"/>
      </rPr>
      <t>.</t>
    </r>
  </si>
  <si>
    <r>
      <t xml:space="preserve">23. </t>
    </r>
    <r>
      <rPr>
        <sz val="8"/>
        <color rgb="FF000000"/>
        <rFont val="굴림"/>
        <family val="3"/>
        <charset val="129"/>
      </rPr>
      <t>■음영으로 표시된 난은 적지 않습니다</t>
    </r>
    <r>
      <rPr>
        <sz val="8"/>
        <color rgb="FF000000"/>
        <rFont val="한양신명조"/>
        <family val="3"/>
        <charset val="129"/>
      </rPr>
      <t>.</t>
    </r>
  </si>
  <si>
    <t>중소기업
(유예기간 4년 포함)</t>
    <phoneticPr fontId="3" type="noConversion"/>
  </si>
  <si>
    <r>
      <t xml:space="preserve">과표 </t>
    </r>
    <r>
      <rPr>
        <sz val="6"/>
        <color rgb="FF000000"/>
        <rFont val="한양신명조"/>
        <family val="3"/>
        <charset val="129"/>
      </rPr>
      <t>1</t>
    </r>
    <r>
      <rPr>
        <sz val="6"/>
        <color rgb="FF000000"/>
        <rFont val="굴림"/>
        <family val="3"/>
        <charset val="129"/>
      </rPr>
      <t>백억원∼</t>
    </r>
    <r>
      <rPr>
        <sz val="6"/>
        <color rgb="FF000000"/>
        <rFont val="한양신명조"/>
        <family val="3"/>
        <charset val="129"/>
      </rPr>
      <t>1</t>
    </r>
    <r>
      <rPr>
        <sz val="6"/>
        <color rgb="FF000000"/>
        <rFont val="굴림"/>
        <family val="3"/>
        <charset val="129"/>
      </rPr>
      <t>천억원 이하</t>
    </r>
  </si>
  <si>
    <r>
      <t xml:space="preserve">과표 </t>
    </r>
    <r>
      <rPr>
        <sz val="6"/>
        <color rgb="FF000000"/>
        <rFont val="한양신명조"/>
        <family val="3"/>
        <charset val="129"/>
      </rPr>
      <t>1</t>
    </r>
    <r>
      <rPr>
        <sz val="6"/>
        <color rgb="FF000000"/>
        <rFont val="굴림"/>
        <family val="3"/>
        <charset val="129"/>
      </rPr>
      <t>천억원 초과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</si>
</sst>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_-;[Red]&quot;△&quot;#,##0_-;;"/>
    <numFmt numFmtId="177" formatCode="###\-##\-#####"/>
  </numFmts>
  <fonts count="24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0"/>
      <name val="Tahoma"/>
      <family val="2"/>
    </font>
    <font>
      <sz val="9"/>
      <color indexed="10"/>
      <name val="돋움"/>
      <family val="3"/>
      <charset val="129"/>
    </font>
    <font>
      <sz val="8"/>
      <color rgb="FF000000"/>
      <name val="굴림"/>
      <family val="3"/>
      <charset val="129"/>
    </font>
    <font>
      <sz val="8"/>
      <color rgb="FF000000"/>
      <name val="한양신명조"/>
      <family val="3"/>
      <charset val="129"/>
    </font>
    <font>
      <sz val="6"/>
      <color rgb="FF000000"/>
      <name val="굴림"/>
      <family val="3"/>
      <charset val="129"/>
    </font>
    <font>
      <sz val="6"/>
      <color rgb="FF000000"/>
      <name val="한양신명조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rgb="FFBCBCBC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5" applyFont="1" applyFill="1" applyBorder="1" applyAlignment="1" applyProtection="1">
      <alignment vertical="center"/>
    </xf>
    <xf numFmtId="0" fontId="11" fillId="3" borderId="3" xfId="0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11" fillId="3" borderId="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1" fontId="0" fillId="0" borderId="0" xfId="3" applyFont="1">
      <alignment vertical="center"/>
    </xf>
    <xf numFmtId="9" fontId="0" fillId="0" borderId="0" xfId="3" applyNumberFormat="1" applyFont="1">
      <alignment vertical="center"/>
    </xf>
    <xf numFmtId="41" fontId="0" fillId="0" borderId="0" xfId="0" applyNumberFormat="1">
      <alignment vertical="center"/>
    </xf>
    <xf numFmtId="0" fontId="20" fillId="0" borderId="3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6" fillId="3" borderId="0" xfId="5" applyFont="1" applyFill="1" applyBorder="1" applyAlignment="1" applyProtection="1">
      <alignment vertical="center"/>
    </xf>
    <xf numFmtId="0" fontId="6" fillId="3" borderId="0" xfId="5" applyFill="1" applyBorder="1" applyAlignment="1" applyProtection="1">
      <alignment vertical="center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  <xf numFmtId="0" fontId="10" fillId="0" borderId="31" xfId="0" applyFont="1" applyBorder="1" applyAlignment="1">
      <alignment horizontal="left" vertical="center" wrapText="1" indent="1"/>
    </xf>
    <xf numFmtId="0" fontId="2" fillId="6" borderId="6" xfId="4" applyFont="1" applyFill="1" applyBorder="1" applyAlignment="1">
      <alignment horizontal="center" vertical="center"/>
    </xf>
    <xf numFmtId="0" fontId="2" fillId="6" borderId="19" xfId="4" applyFont="1" applyFill="1" applyBorder="1" applyAlignment="1">
      <alignment horizontal="center" vertical="center"/>
    </xf>
    <xf numFmtId="0" fontId="2" fillId="0" borderId="18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77" fontId="2" fillId="6" borderId="10" xfId="4" applyNumberFormat="1" applyFont="1" applyFill="1" applyBorder="1" applyAlignment="1">
      <alignment horizontal="center" vertical="center"/>
    </xf>
    <xf numFmtId="177" fontId="2" fillId="6" borderId="5" xfId="4" applyNumberFormat="1" applyFont="1" applyFill="1" applyBorder="1" applyAlignment="1">
      <alignment horizontal="center" vertical="center"/>
    </xf>
    <xf numFmtId="0" fontId="2" fillId="6" borderId="20" xfId="4" applyFont="1" applyFill="1" applyBorder="1" applyAlignment="1">
      <alignment horizontal="center" vertical="center" wrapText="1"/>
    </xf>
    <xf numFmtId="0" fontId="2" fillId="6" borderId="21" xfId="4" applyFont="1" applyFill="1" applyBorder="1" applyAlignment="1">
      <alignment horizontal="center" vertical="center" wrapText="1"/>
    </xf>
    <xf numFmtId="0" fontId="2" fillId="6" borderId="22" xfId="4" applyFont="1" applyFill="1" applyBorder="1" applyAlignment="1">
      <alignment horizontal="center" vertical="center" wrapText="1"/>
    </xf>
    <xf numFmtId="0" fontId="2" fillId="6" borderId="23" xfId="4" applyFont="1" applyFill="1" applyBorder="1" applyAlignment="1">
      <alignment horizontal="center" vertical="center" wrapText="1"/>
    </xf>
    <xf numFmtId="0" fontId="2" fillId="6" borderId="24" xfId="4" applyFont="1" applyFill="1" applyBorder="1" applyAlignment="1">
      <alignment horizontal="center" vertical="center" wrapText="1"/>
    </xf>
    <xf numFmtId="0" fontId="2" fillId="6" borderId="25" xfId="4" applyFont="1" applyFill="1" applyBorder="1" applyAlignment="1">
      <alignment horizontal="center" vertical="center" wrapText="1"/>
    </xf>
    <xf numFmtId="176" fontId="11" fillId="4" borderId="2" xfId="1" applyFont="1" applyFill="1" applyBorder="1">
      <alignment horizontal="right" vertical="center" shrinkToFit="1"/>
    </xf>
    <xf numFmtId="176" fontId="11" fillId="5" borderId="2" xfId="1" applyFont="1" applyFill="1" applyBorder="1">
      <alignment horizontal="right" vertical="center" shrinkToFit="1"/>
    </xf>
    <xf numFmtId="176" fontId="11" fillId="5" borderId="16" xfId="1" applyFont="1" applyFill="1" applyBorder="1">
      <alignment horizontal="right" vertical="center" shrinkToFi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176" fontId="11" fillId="6" borderId="2" xfId="1" applyFont="1" applyFill="1" applyBorder="1">
      <alignment horizontal="right" vertical="center" shrinkToFit="1"/>
    </xf>
    <xf numFmtId="0" fontId="11" fillId="0" borderId="15" xfId="0" applyFont="1" applyBorder="1" applyAlignment="1">
      <alignment horizontal="left" vertical="center" wrapText="1"/>
    </xf>
    <xf numFmtId="0" fontId="9" fillId="4" borderId="26" xfId="0" applyFont="1" applyFill="1" applyBorder="1" applyAlignment="1">
      <alignment horizontal="left" vertical="center" indent="1"/>
    </xf>
    <xf numFmtId="0" fontId="9" fillId="4" borderId="27" xfId="0" applyFont="1" applyFill="1" applyBorder="1" applyAlignment="1">
      <alignment horizontal="left" vertical="center" indent="1"/>
    </xf>
    <xf numFmtId="0" fontId="9" fillId="4" borderId="28" xfId="0" applyFont="1" applyFill="1" applyBorder="1" applyAlignment="1">
      <alignment horizontal="left" vertical="center" indent="1"/>
    </xf>
    <xf numFmtId="0" fontId="6" fillId="3" borderId="1" xfId="5" applyFill="1" applyBorder="1" applyAlignment="1" applyProtection="1">
      <alignment vertical="center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176" fontId="11" fillId="4" borderId="16" xfId="1" applyFont="1" applyFill="1" applyBorder="1">
      <alignment horizontal="right" vertical="center" shrinkToFit="1"/>
    </xf>
    <xf numFmtId="0" fontId="11" fillId="0" borderId="1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76" fontId="11" fillId="0" borderId="2" xfId="1" applyFont="1" applyFill="1" applyBorder="1">
      <alignment horizontal="right" vertical="center" shrinkToFit="1"/>
    </xf>
    <xf numFmtId="0" fontId="11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9" fontId="11" fillId="7" borderId="2" xfId="2" applyFont="1" applyFill="1" applyBorder="1" applyAlignment="1">
      <alignment horizontal="center" vertical="center"/>
    </xf>
    <xf numFmtId="9" fontId="11" fillId="7" borderId="8" xfId="2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9" fontId="11" fillId="7" borderId="16" xfId="2" applyFont="1" applyFill="1" applyBorder="1" applyAlignment="1">
      <alignment horizontal="center" vertical="center"/>
    </xf>
    <xf numFmtId="176" fontId="11" fillId="4" borderId="15" xfId="1" applyFont="1" applyFill="1" applyBorder="1">
      <alignment horizontal="right" vertical="center" shrinkToFit="1"/>
    </xf>
    <xf numFmtId="176" fontId="11" fillId="5" borderId="8" xfId="1" applyFont="1" applyFill="1" applyBorder="1">
      <alignment horizontal="right" vertical="center" shrinkToFit="1"/>
    </xf>
    <xf numFmtId="176" fontId="11" fillId="5" borderId="9" xfId="1" applyFont="1" applyFill="1" applyBorder="1">
      <alignment horizontal="right" vertical="center" shrinkToFit="1"/>
    </xf>
    <xf numFmtId="0" fontId="11" fillId="0" borderId="7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176" fontId="11" fillId="5" borderId="11" xfId="1" applyFont="1" applyFill="1" applyBorder="1">
      <alignment horizontal="right" vertical="center" shrinkToFit="1"/>
    </xf>
    <xf numFmtId="176" fontId="11" fillId="5" borderId="12" xfId="1" applyFont="1" applyFill="1" applyBorder="1">
      <alignment horizontal="right" vertical="center" shrinkToFit="1"/>
    </xf>
    <xf numFmtId="176" fontId="11" fillId="5" borderId="13" xfId="1" applyFont="1" applyFill="1" applyBorder="1">
      <alignment horizontal="right" vertical="center" shrinkToFit="1"/>
    </xf>
    <xf numFmtId="176" fontId="11" fillId="4" borderId="7" xfId="1" applyFont="1" applyFill="1" applyBorder="1">
      <alignment horizontal="right" vertical="center" shrinkToFit="1"/>
    </xf>
    <xf numFmtId="176" fontId="11" fillId="4" borderId="10" xfId="1" applyFont="1" applyFill="1" applyBorder="1">
      <alignment horizontal="right" vertical="center" shrinkToFit="1"/>
    </xf>
    <xf numFmtId="176" fontId="11" fillId="4" borderId="5" xfId="1" applyFont="1" applyFill="1" applyBorder="1">
      <alignment horizontal="right" vertical="center" shrinkToFit="1"/>
    </xf>
    <xf numFmtId="176" fontId="11" fillId="5" borderId="14" xfId="1" applyFont="1" applyFill="1" applyBorder="1">
      <alignment horizontal="right" vertical="center" shrinkToFit="1"/>
    </xf>
    <xf numFmtId="176" fontId="11" fillId="6" borderId="8" xfId="1" applyFont="1" applyFill="1" applyBorder="1">
      <alignment horizontal="right" vertical="center" shrinkToFit="1"/>
    </xf>
    <xf numFmtId="176" fontId="11" fillId="4" borderId="17" xfId="1" applyFont="1" applyFill="1" applyBorder="1">
      <alignment horizontal="right" vertical="center" shrinkToFit="1"/>
    </xf>
    <xf numFmtId="0" fontId="21" fillId="0" borderId="37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9" fontId="21" fillId="0" borderId="33" xfId="0" applyNumberFormat="1" applyFont="1" applyBorder="1" applyAlignment="1">
      <alignment horizontal="center" vertical="center" wrapText="1"/>
    </xf>
    <xf numFmtId="0" fontId="20" fillId="0" borderId="37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0" fillId="8" borderId="37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</cellXfs>
  <cellStyles count="6">
    <cellStyle name="금액" xfId="1" xr:uid="{00000000-0005-0000-0000-000000000000}"/>
    <cellStyle name="백분율" xfId="2" builtinId="5"/>
    <cellStyle name="쉼표 [0]" xfId="3" builtinId="6"/>
    <cellStyle name="테두리(실선)" xfId="4" xr:uid="{00000000-0005-0000-0000-000003000000}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81)&#44277;&#51228;&#44048;&#47732;&#49464;&#50529;%20&#48143;%20&#52628;&#44032;&#45225;&#48512;&#49464;&#50529;&#54633;&#44228;&#54364;(&#44049;)(8&#54840;&#4404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50)&#53945;&#48324;&#48708;&#50857;&#51312;&#51221;&#47749;&#49464;&#49436;(5&#5484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A00210)&#44592;&#48512;&#44552;&#51312;&#51221;&#47749;&#49464;&#49436;(21&#54840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(A00501)&#51088;&#48376;&#44552;&#44284;%20&#51201;&#47549;&#44552;%20&#51312;&#51221;&#47749;&#49464;&#49436;(&#44049;)(50&#54840;&#44049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60)&#48708;&#44284;&#49464;&#49548;&#46301;&#47749;&#49464;&#49436;(6&#54840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61)&#51061;&#44552;&#48520;&#49328;&#51077;&#51312;&#51221;&#47749;&#49464;&#49436;(6&#54840;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70)&#49548;&#46301;&#44277;&#51228;&#51312;&#51221;&#47749;&#49464;&#49436;(7&#54840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53469;&#49828;&#45367;\&#51068;&#49324;&#52380;&#47532;\&#51068;&#49324;&#52380;&#47532;2019B02\&#49436;&#49885;\(A00031)&#49440;&#48149;&#54364;&#51456;&#51060;&#51061;&#49328;&#52636;&#47749;&#49464;&#49436;(3&#54840;&#48512;&#5436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4">
          <cell r="F14" t="str">
            <v>아니오</v>
          </cell>
        </row>
        <row r="15">
          <cell r="F15">
            <v>44197</v>
          </cell>
        </row>
        <row r="16">
          <cell r="F16">
            <v>44561</v>
          </cell>
        </row>
        <row r="17">
          <cell r="F17">
            <v>12</v>
          </cell>
        </row>
        <row r="20">
          <cell r="F20" t="str">
            <v>정기신고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(갑)"/>
    </sheetNames>
    <sheetDataSet>
      <sheetData sheetId="0">
        <row r="107">
          <cell r="Z107">
            <v>0</v>
          </cell>
        </row>
        <row r="159">
          <cell r="AD15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22">
          <cell r="L22">
            <v>1000000000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>
        <row r="36">
          <cell r="P36">
            <v>0</v>
          </cell>
          <cell r="S36">
            <v>0</v>
          </cell>
        </row>
        <row r="37">
          <cell r="P37">
            <v>0</v>
          </cell>
          <cell r="S37"/>
        </row>
        <row r="38">
          <cell r="P38">
            <v>0</v>
          </cell>
          <cell r="S38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</sheetNames>
    <sheetDataSet>
      <sheetData sheetId="0">
        <row r="20">
          <cell r="Y20">
            <v>0</v>
          </cell>
        </row>
        <row r="24">
          <cell r="Y24">
            <v>0</v>
          </cell>
        </row>
        <row r="29">
          <cell r="Y29"/>
        </row>
        <row r="34">
          <cell r="T34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(갑)"/>
    </sheetNames>
    <sheetDataSet>
      <sheetData sheetId="0">
        <row r="41">
          <cell r="S4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>
        <row r="36">
          <cell r="U36">
            <v>0</v>
          </cell>
        </row>
        <row r="45">
          <cell r="P45">
            <v>0</v>
          </cell>
          <cell r="T4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의2"/>
    </sheetNames>
    <sheetDataSet>
      <sheetData sheetId="0">
        <row r="20">
          <cell r="S20"/>
          <cell r="V20"/>
        </row>
        <row r="21">
          <cell r="S21"/>
          <cell r="V21"/>
        </row>
        <row r="34">
          <cell r="V34"/>
        </row>
        <row r="35">
          <cell r="V35"/>
        </row>
        <row r="36">
          <cell r="V36"/>
        </row>
        <row r="37">
          <cell r="S37"/>
          <cell r="V37"/>
        </row>
        <row r="38">
          <cell r="S38"/>
          <cell r="V38"/>
        </row>
        <row r="39">
          <cell r="S39"/>
        </row>
        <row r="40">
          <cell r="S40"/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</sheetNames>
    <sheetDataSet>
      <sheetData sheetId="0">
        <row r="27">
          <cell r="R27">
            <v>0</v>
          </cell>
          <cell r="V27">
            <v>0</v>
          </cell>
        </row>
        <row r="31">
          <cell r="R3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부표"/>
      <sheetName val="별지1"/>
      <sheetName val="별지2"/>
      <sheetName val="별지3"/>
      <sheetName val="별지4"/>
      <sheetName val="별지5"/>
    </sheetNames>
    <sheetDataSet>
      <sheetData sheetId="0">
        <row r="48">
          <cell r="V48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(A00210)&#44592;&#48512;&#44552;&#51312;&#51221;&#47749;&#49464;&#49436;(21&#54840;).xlsx" TargetMode="External"/><Relationship Id="rId13" Type="http://schemas.openxmlformats.org/officeDocument/2006/relationships/hyperlink" Target="(A00061)&#51061;&#44552;&#48520;&#49328;&#51077;&#51312;&#51221;&#47749;&#49464;&#49436;(6&#54840;2).xlsx" TargetMode="External"/><Relationship Id="rId18" Type="http://schemas.openxmlformats.org/officeDocument/2006/relationships/drawing" Target="../drawings/drawing1.xml"/><Relationship Id="rId3" Type="http://schemas.openxmlformats.org/officeDocument/2006/relationships/hyperlink" Target="../&#51068;&#49324;&#52380;&#47532;2006.xls" TargetMode="External"/><Relationship Id="rId7" Type="http://schemas.openxmlformats.org/officeDocument/2006/relationships/hyperlink" Target="(A00050)&#53945;&#48324;&#48708;&#50857;&#51312;&#51221;&#47749;&#49464;&#49436;(5&#54840;).xlsx" TargetMode="External"/><Relationship Id="rId12" Type="http://schemas.openxmlformats.org/officeDocument/2006/relationships/hyperlink" Target="&#48277;&#51064;&#49464;&#48277;/(A00031)&#49440;&#48149;&#54364;&#51456;&#51060;&#51061;&#49328;&#52636;&#47749;&#49464;&#49436;(3&#54840;&#48512;&#54364;).xls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(A00031)&#49440;&#48149;&#54364;&#51456;&#51060;&#51061;&#49328;&#52636;&#47749;&#49464;&#49436;(3&#54840;&#48512;&#54364;).xlsx" TargetMode="External"/><Relationship Id="rId16" Type="http://schemas.openxmlformats.org/officeDocument/2006/relationships/hyperlink" Target="(A00081)&#44277;&#51228;&#44048;&#47732;&#49464;&#50529;%20&#48143;%20&#52628;&#44032;&#45225;&#48512;&#49464;&#50529;&#54633;&#44228;&#54364;(&#44049;)(8&#54840;&#44049;).xlsx" TargetMode="External"/><Relationship Id="rId20" Type="http://schemas.openxmlformats.org/officeDocument/2006/relationships/comments" Target="../comments1.xml"/><Relationship Id="rId1" Type="http://schemas.openxmlformats.org/officeDocument/2006/relationships/hyperlink" Target="../&#51068;&#49324;&#52380;&#47532;2006.xls" TargetMode="External"/><Relationship Id="rId6" Type="http://schemas.openxmlformats.org/officeDocument/2006/relationships/hyperlink" Target="(A00037)&#54364;&#51456;&#49552;&#51061;&#44228;&#49328;&#49436;(&#44552;&#50997;&#48277;&#51064;&#50857;)(3&#54840;3_2).xlsx" TargetMode="External"/><Relationship Id="rId11" Type="http://schemas.openxmlformats.org/officeDocument/2006/relationships/hyperlink" Target="(A00060)&#48708;&#44284;&#49464;&#49548;&#46301;&#47749;&#49464;&#49436;(6&#54840;).xlsx" TargetMode="External"/><Relationship Id="rId5" Type="http://schemas.openxmlformats.org/officeDocument/2006/relationships/hyperlink" Target="../&#51068;&#49324;&#52380;&#47532;2006.xls" TargetMode="External"/><Relationship Id="rId15" Type="http://schemas.openxmlformats.org/officeDocument/2006/relationships/hyperlink" Target="(A00070)&#49548;&#46301;&#44277;&#51228;&#51312;&#51221;&#47749;&#49464;&#49436;(7&#54840;).xlsx" TargetMode="External"/><Relationship Id="rId10" Type="http://schemas.openxmlformats.org/officeDocument/2006/relationships/hyperlink" Target="&#48277;&#51064;&#49464;&#48277;/(A00031)&#49440;&#48149;&#54364;&#51456;&#51060;&#51061;&#49328;&#52636;&#47749;&#49464;&#49436;(3&#54840;&#48512;&#54364;).xls" TargetMode="External"/><Relationship Id="rId19" Type="http://schemas.openxmlformats.org/officeDocument/2006/relationships/vmlDrawing" Target="../drawings/vmlDrawing1.vml"/><Relationship Id="rId4" Type="http://schemas.openxmlformats.org/officeDocument/2006/relationships/hyperlink" Target="(A00036)&#54364;&#51456;&#49552;&#51061;&#44228;&#49328;&#49436;(&#51068;&#48152;&#48277;&#51064;&#50857;)(3&#54840;3_1).xlsx" TargetMode="External"/><Relationship Id="rId9" Type="http://schemas.openxmlformats.org/officeDocument/2006/relationships/hyperlink" Target="(A00501)&#51088;&#48376;&#44552;&#44284;%20&#51201;&#47549;&#44552;%20&#51312;&#51221;&#47749;&#49464;&#49436;(&#44049;)(50&#54840;&#44049;).xlsx" TargetMode="External"/><Relationship Id="rId14" Type="http://schemas.openxmlformats.org/officeDocument/2006/relationships/hyperlink" Target="&#48277;&#51064;&#49464;&#48277;/(A00031)&#49440;&#48149;&#54364;&#51456;&#51060;&#51061;&#49328;&#52636;&#47749;&#49464;&#49436;(3&#54840;&#48512;&#54364;)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J47"/>
  <sheetViews>
    <sheetView showGridLines="0" showZeros="0" tabSelected="1" workbookViewId="0"/>
  </sheetViews>
  <sheetFormatPr defaultRowHeight="10.8"/>
  <cols>
    <col min="1" max="1" width="2.875" customWidth="1"/>
    <col min="2" max="29" width="4" customWidth="1"/>
    <col min="33" max="33" width="19.125" bestFit="1" customWidth="1"/>
    <col min="34" max="34" width="12.5" customWidth="1"/>
    <col min="35" max="35" width="16.375" customWidth="1"/>
    <col min="36" max="36" width="17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3" customFormat="1" ht="20.100000000000001" customHeight="1">
      <c r="B5" s="55" t="s">
        <v>48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7"/>
    </row>
    <row r="6" spans="2:29" s="3" customFormat="1" ht="8.1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29" s="3" customFormat="1" ht="14.4">
      <c r="B7" s="5"/>
      <c r="C7" s="24" t="s">
        <v>49</v>
      </c>
      <c r="D7" s="24"/>
      <c r="E7" s="24"/>
      <c r="F7" s="24"/>
      <c r="G7" s="24"/>
      <c r="H7" s="24"/>
      <c r="I7" s="24"/>
      <c r="J7" s="24"/>
      <c r="K7" s="24"/>
      <c r="L7" s="24" t="s">
        <v>50</v>
      </c>
      <c r="M7" s="24"/>
      <c r="N7" s="24"/>
      <c r="O7" s="24"/>
      <c r="P7" s="24"/>
      <c r="Q7" s="24"/>
      <c r="R7" s="24"/>
      <c r="S7" s="24"/>
      <c r="T7" s="24"/>
      <c r="U7" s="24" t="s">
        <v>51</v>
      </c>
      <c r="V7" s="24"/>
      <c r="W7" s="24"/>
      <c r="X7" s="24"/>
      <c r="Y7" s="24"/>
      <c r="Z7" s="24"/>
      <c r="AA7" s="24"/>
      <c r="AB7" s="24"/>
      <c r="AC7" s="58"/>
    </row>
    <row r="8" spans="2:29" s="3" customFormat="1" ht="14.4">
      <c r="B8" s="8"/>
      <c r="C8" s="24" t="s">
        <v>52</v>
      </c>
      <c r="D8" s="24"/>
      <c r="E8" s="24"/>
      <c r="F8" s="24"/>
      <c r="G8" s="24"/>
      <c r="H8" s="24"/>
      <c r="I8" s="24"/>
      <c r="J8" s="24"/>
      <c r="K8" s="24"/>
      <c r="L8" s="24" t="s">
        <v>53</v>
      </c>
      <c r="M8" s="24"/>
      <c r="N8" s="24"/>
      <c r="O8" s="24"/>
      <c r="P8" s="24"/>
      <c r="Q8" s="24"/>
      <c r="R8" s="24"/>
      <c r="S8" s="24"/>
      <c r="T8" s="24"/>
      <c r="U8" s="24" t="s">
        <v>54</v>
      </c>
      <c r="V8" s="24"/>
      <c r="W8" s="24"/>
      <c r="X8" s="24"/>
      <c r="Y8" s="24"/>
      <c r="Z8" s="24"/>
      <c r="AA8" s="24"/>
      <c r="AB8" s="24"/>
      <c r="AC8" s="58"/>
    </row>
    <row r="9" spans="2:29" s="3" customFormat="1" ht="14.4">
      <c r="B9" s="8"/>
      <c r="C9" s="24" t="s">
        <v>55</v>
      </c>
      <c r="D9" s="24"/>
      <c r="E9" s="24"/>
      <c r="F9" s="24"/>
      <c r="G9" s="24"/>
      <c r="H9" s="24"/>
      <c r="I9" s="24"/>
      <c r="J9" s="24"/>
      <c r="K9" s="24"/>
      <c r="L9" s="24" t="s">
        <v>56</v>
      </c>
      <c r="M9" s="24"/>
      <c r="N9" s="24"/>
      <c r="O9" s="24"/>
      <c r="P9" s="24"/>
      <c r="Q9" s="24"/>
      <c r="R9" s="24"/>
      <c r="S9" s="24"/>
      <c r="T9" s="24"/>
      <c r="U9" s="24" t="s">
        <v>57</v>
      </c>
      <c r="V9" s="24"/>
      <c r="W9" s="24"/>
      <c r="X9" s="24"/>
      <c r="Y9" s="24"/>
      <c r="Z9" s="24"/>
      <c r="AA9" s="24"/>
      <c r="AB9" s="24"/>
      <c r="AC9" s="58"/>
    </row>
    <row r="10" spans="2:29" s="3" customFormat="1" ht="14.4">
      <c r="B10" s="8"/>
      <c r="C10" s="24" t="s">
        <v>58</v>
      </c>
      <c r="D10" s="24"/>
      <c r="E10" s="24"/>
      <c r="F10" s="24"/>
      <c r="G10" s="24"/>
      <c r="H10" s="24"/>
      <c r="I10" s="24"/>
      <c r="J10" s="24"/>
      <c r="K10" s="24"/>
      <c r="L10" s="23"/>
      <c r="M10" s="23"/>
      <c r="N10" s="23"/>
      <c r="O10" s="23"/>
      <c r="P10" s="23"/>
      <c r="Q10" s="23"/>
      <c r="R10" s="23"/>
      <c r="S10" s="23"/>
      <c r="T10" s="23"/>
      <c r="U10" s="4"/>
      <c r="V10" s="4"/>
      <c r="W10" s="4"/>
      <c r="X10" s="4"/>
      <c r="Y10" s="4"/>
      <c r="Z10" s="4"/>
      <c r="AA10" s="4"/>
      <c r="AB10" s="4"/>
      <c r="AC10" s="10"/>
    </row>
    <row r="11" spans="2:29" s="3" customFormat="1" ht="14.4" hidden="1">
      <c r="B11" s="8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10"/>
    </row>
    <row r="12" spans="2:29" s="3" customFormat="1" ht="8.1" customHeight="1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10"/>
    </row>
    <row r="13" spans="2:29" s="3" customFormat="1" ht="60" customHeight="1">
      <c r="B13" s="25" t="s">
        <v>61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7"/>
    </row>
    <row r="15" spans="2:29">
      <c r="B15" t="s">
        <v>78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" t="s">
        <v>0</v>
      </c>
    </row>
    <row r="16" spans="2:29" ht="24.9" customHeight="1">
      <c r="B16" s="30" t="s">
        <v>62</v>
      </c>
      <c r="C16" s="31"/>
      <c r="D16" s="42" t="str">
        <f>TEXT([1]기본정보!$F$15,"yyyy.mm.dd.")&amp;"                ~                "&amp;TEXT([1]기본정보!$F$16,"yyyy.mm.dd.")</f>
        <v>2021.01.01.                ~                2021.12.31.</v>
      </c>
      <c r="E16" s="43"/>
      <c r="F16" s="43"/>
      <c r="G16" s="44"/>
      <c r="H16" s="34" t="s">
        <v>60</v>
      </c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6"/>
      <c r="U16" s="31" t="s">
        <v>63</v>
      </c>
      <c r="V16" s="31"/>
      <c r="W16" s="31"/>
      <c r="X16" s="31"/>
      <c r="Y16" s="28" t="str">
        <f>[1]기본정보!$F$6</f>
        <v>조세물산</v>
      </c>
      <c r="Z16" s="28"/>
      <c r="AA16" s="28"/>
      <c r="AB16" s="28"/>
      <c r="AC16" s="29"/>
    </row>
    <row r="17" spans="2:29" ht="24.9" customHeight="1">
      <c r="B17" s="32"/>
      <c r="C17" s="33"/>
      <c r="D17" s="45"/>
      <c r="E17" s="46"/>
      <c r="F17" s="46"/>
      <c r="G17" s="47"/>
      <c r="H17" s="37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9"/>
      <c r="U17" s="33" t="s">
        <v>64</v>
      </c>
      <c r="V17" s="33"/>
      <c r="W17" s="33"/>
      <c r="X17" s="33"/>
      <c r="Y17" s="40">
        <f>[1]기본정보!$F$9</f>
        <v>2038111111</v>
      </c>
      <c r="Z17" s="40"/>
      <c r="AA17" s="40"/>
      <c r="AB17" s="40"/>
      <c r="AC17" s="41"/>
    </row>
    <row r="18" spans="2:29" ht="27.9" customHeight="1">
      <c r="B18" s="65" t="s">
        <v>73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</row>
    <row r="19" spans="2:29" ht="27.9" customHeight="1">
      <c r="B19" s="63" t="s">
        <v>2</v>
      </c>
      <c r="C19" s="64"/>
      <c r="D19" s="64"/>
      <c r="E19" s="64"/>
      <c r="F19" s="64"/>
      <c r="G19" s="64"/>
      <c r="H19" s="64"/>
      <c r="I19" s="13" t="s">
        <v>3</v>
      </c>
      <c r="J19" s="64" t="s">
        <v>4</v>
      </c>
      <c r="K19" s="64"/>
      <c r="L19" s="64"/>
      <c r="M19" s="64"/>
      <c r="N19" s="64"/>
      <c r="O19" s="64" t="s">
        <v>5</v>
      </c>
      <c r="P19" s="64"/>
      <c r="Q19" s="64"/>
      <c r="R19" s="64"/>
      <c r="S19" s="64"/>
      <c r="T19" s="64" t="s">
        <v>6</v>
      </c>
      <c r="U19" s="64"/>
      <c r="V19" s="64"/>
      <c r="W19" s="64"/>
      <c r="X19" s="64"/>
      <c r="Y19" s="66" t="s">
        <v>72</v>
      </c>
      <c r="Z19" s="64"/>
      <c r="AA19" s="64"/>
      <c r="AB19" s="64"/>
      <c r="AC19" s="67"/>
    </row>
    <row r="20" spans="2:29" ht="27.9" customHeight="1">
      <c r="B20" s="54" t="s">
        <v>7</v>
      </c>
      <c r="C20" s="51"/>
      <c r="D20" s="51"/>
      <c r="E20" s="51"/>
      <c r="F20" s="51"/>
      <c r="G20" s="51"/>
      <c r="H20" s="51"/>
      <c r="I20" s="11" t="s">
        <v>8</v>
      </c>
      <c r="J20" s="53">
        <f>'[2]3'!L22</f>
        <v>1000000000</v>
      </c>
      <c r="K20" s="53"/>
      <c r="L20" s="53"/>
      <c r="M20" s="53"/>
      <c r="N20" s="53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62"/>
    </row>
    <row r="21" spans="2:29" ht="27.9" customHeight="1">
      <c r="B21" s="69" t="s">
        <v>9</v>
      </c>
      <c r="C21" s="70"/>
      <c r="D21" s="52" t="s">
        <v>10</v>
      </c>
      <c r="E21" s="52"/>
      <c r="F21" s="52"/>
      <c r="G21" s="52"/>
      <c r="H21" s="52"/>
      <c r="I21" s="11" t="s">
        <v>11</v>
      </c>
      <c r="J21" s="68"/>
      <c r="K21" s="68"/>
      <c r="L21" s="68"/>
      <c r="M21" s="68"/>
      <c r="N21" s="6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62"/>
    </row>
    <row r="22" spans="2:29" ht="27.9" customHeight="1">
      <c r="B22" s="71"/>
      <c r="C22" s="70"/>
      <c r="D22" s="52" t="s">
        <v>12</v>
      </c>
      <c r="E22" s="52"/>
      <c r="F22" s="52"/>
      <c r="G22" s="52"/>
      <c r="H22" s="52"/>
      <c r="I22" s="11" t="s">
        <v>13</v>
      </c>
      <c r="J22" s="68"/>
      <c r="K22" s="68"/>
      <c r="L22" s="68"/>
      <c r="M22" s="68"/>
      <c r="N22" s="6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62"/>
    </row>
    <row r="23" spans="2:29" ht="27.9" customHeight="1">
      <c r="B23" s="54" t="s">
        <v>65</v>
      </c>
      <c r="C23" s="51"/>
      <c r="D23" s="51"/>
      <c r="E23" s="51"/>
      <c r="F23" s="51"/>
      <c r="G23" s="51"/>
      <c r="H23" s="51"/>
      <c r="I23" s="11" t="s">
        <v>14</v>
      </c>
      <c r="J23" s="49">
        <f>J20+J21-J22</f>
        <v>1000000000</v>
      </c>
      <c r="K23" s="49"/>
      <c r="L23" s="49"/>
      <c r="M23" s="49"/>
      <c r="N23" s="49"/>
      <c r="O23" s="49">
        <f>J23</f>
        <v>1000000000</v>
      </c>
      <c r="P23" s="49"/>
      <c r="Q23" s="49"/>
      <c r="R23" s="49"/>
      <c r="S23" s="49"/>
      <c r="T23" s="48"/>
      <c r="U23" s="48"/>
      <c r="V23" s="48"/>
      <c r="W23" s="48"/>
      <c r="X23" s="48"/>
      <c r="Y23" s="49">
        <f>IF($J$44&gt;=$O$41,0,J23)</f>
        <v>0</v>
      </c>
      <c r="Z23" s="49"/>
      <c r="AA23" s="49"/>
      <c r="AB23" s="49"/>
      <c r="AC23" s="50"/>
    </row>
    <row r="24" spans="2:29" ht="27.9" customHeight="1">
      <c r="B24" s="69" t="s">
        <v>59</v>
      </c>
      <c r="C24" s="70"/>
      <c r="D24" s="52" t="s">
        <v>15</v>
      </c>
      <c r="E24" s="52"/>
      <c r="F24" s="52"/>
      <c r="G24" s="52"/>
      <c r="H24" s="52"/>
      <c r="I24" s="11" t="s">
        <v>16</v>
      </c>
      <c r="J24" s="48"/>
      <c r="K24" s="48"/>
      <c r="L24" s="48"/>
      <c r="M24" s="48"/>
      <c r="N24" s="48"/>
      <c r="O24" s="53">
        <f>'[3]5'!P36</f>
        <v>0</v>
      </c>
      <c r="P24" s="53"/>
      <c r="Q24" s="53"/>
      <c r="R24" s="53"/>
      <c r="S24" s="53"/>
      <c r="T24" s="53">
        <f>'[3]5'!S36</f>
        <v>0</v>
      </c>
      <c r="U24" s="53"/>
      <c r="V24" s="53"/>
      <c r="W24" s="53"/>
      <c r="X24" s="53"/>
      <c r="Y24" s="49">
        <f>IF($J$44&gt;=$O$41,0,T24)</f>
        <v>0</v>
      </c>
      <c r="Z24" s="49"/>
      <c r="AA24" s="49"/>
      <c r="AB24" s="49"/>
      <c r="AC24" s="50"/>
    </row>
    <row r="25" spans="2:29" ht="27.9" customHeight="1">
      <c r="B25" s="71"/>
      <c r="C25" s="70"/>
      <c r="D25" s="51" t="s">
        <v>17</v>
      </c>
      <c r="E25" s="52"/>
      <c r="F25" s="52"/>
      <c r="G25" s="52"/>
      <c r="H25" s="52"/>
      <c r="I25" s="11" t="s">
        <v>18</v>
      </c>
      <c r="J25" s="48"/>
      <c r="K25" s="48"/>
      <c r="L25" s="48"/>
      <c r="M25" s="48"/>
      <c r="N25" s="48"/>
      <c r="O25" s="53">
        <f>'[3]5'!P37+'[3]5'!P38</f>
        <v>0</v>
      </c>
      <c r="P25" s="53"/>
      <c r="Q25" s="53"/>
      <c r="R25" s="53"/>
      <c r="S25" s="53"/>
      <c r="T25" s="53">
        <f>'[3]5'!S37+'[3]5'!S38</f>
        <v>0</v>
      </c>
      <c r="U25" s="53"/>
      <c r="V25" s="53"/>
      <c r="W25" s="53"/>
      <c r="X25" s="53"/>
      <c r="Y25" s="49">
        <f>IF($J$44&gt;=$O$41,0,T25)</f>
        <v>0</v>
      </c>
      <c r="Z25" s="49"/>
      <c r="AA25" s="49"/>
      <c r="AB25" s="49"/>
      <c r="AC25" s="50"/>
    </row>
    <row r="26" spans="2:29" ht="27.9" customHeight="1">
      <c r="B26" s="54" t="s">
        <v>66</v>
      </c>
      <c r="C26" s="51"/>
      <c r="D26" s="51"/>
      <c r="E26" s="51"/>
      <c r="F26" s="51"/>
      <c r="G26" s="51"/>
      <c r="H26" s="51"/>
      <c r="I26" s="11" t="s">
        <v>19</v>
      </c>
      <c r="J26" s="49">
        <f>J23+J24+J25</f>
        <v>1000000000</v>
      </c>
      <c r="K26" s="49"/>
      <c r="L26" s="49"/>
      <c r="M26" s="49"/>
      <c r="N26" s="49"/>
      <c r="O26" s="49">
        <f>O23+O24+O25</f>
        <v>1000000000</v>
      </c>
      <c r="P26" s="49"/>
      <c r="Q26" s="49"/>
      <c r="R26" s="49"/>
      <c r="S26" s="49"/>
      <c r="T26" s="48"/>
      <c r="U26" s="48"/>
      <c r="V26" s="48"/>
      <c r="W26" s="48"/>
      <c r="X26" s="48"/>
      <c r="Y26" s="49">
        <f>IF($J$44&gt;=$O$41,0,Y23+Y24+Y25)</f>
        <v>0</v>
      </c>
      <c r="Z26" s="49"/>
      <c r="AA26" s="49"/>
      <c r="AB26" s="49"/>
      <c r="AC26" s="50"/>
    </row>
    <row r="27" spans="2:29" ht="27.9" customHeight="1">
      <c r="B27" s="54" t="s">
        <v>20</v>
      </c>
      <c r="C27" s="51"/>
      <c r="D27" s="51"/>
      <c r="E27" s="51"/>
      <c r="F27" s="51"/>
      <c r="G27" s="51"/>
      <c r="H27" s="51"/>
      <c r="I27" s="11" t="s">
        <v>21</v>
      </c>
      <c r="J27" s="53">
        <f>'[4]21'!T34</f>
        <v>0</v>
      </c>
      <c r="K27" s="53"/>
      <c r="L27" s="53"/>
      <c r="M27" s="53"/>
      <c r="N27" s="53"/>
      <c r="O27" s="49">
        <f>J27</f>
        <v>0</v>
      </c>
      <c r="P27" s="49"/>
      <c r="Q27" s="49"/>
      <c r="R27" s="49"/>
      <c r="S27" s="49"/>
      <c r="T27" s="48"/>
      <c r="U27" s="48"/>
      <c r="V27" s="48"/>
      <c r="W27" s="48"/>
      <c r="X27" s="48"/>
      <c r="Y27" s="49">
        <f>IF($J$44&gt;=$O$41,0,J27)</f>
        <v>0</v>
      </c>
      <c r="Z27" s="49"/>
      <c r="AA27" s="49"/>
      <c r="AB27" s="49"/>
      <c r="AC27" s="50"/>
    </row>
    <row r="28" spans="2:29" ht="27.9" customHeight="1">
      <c r="B28" s="54" t="s">
        <v>22</v>
      </c>
      <c r="C28" s="51"/>
      <c r="D28" s="51"/>
      <c r="E28" s="51"/>
      <c r="F28" s="51"/>
      <c r="G28" s="51"/>
      <c r="H28" s="51"/>
      <c r="I28" s="11" t="s">
        <v>23</v>
      </c>
      <c r="J28" s="53">
        <f>'[4]21'!Y20+'[4]21'!Y24+'[4]21'!Y29</f>
        <v>0</v>
      </c>
      <c r="K28" s="53"/>
      <c r="L28" s="53"/>
      <c r="M28" s="53"/>
      <c r="N28" s="53"/>
      <c r="O28" s="49">
        <f>J28</f>
        <v>0</v>
      </c>
      <c r="P28" s="49"/>
      <c r="Q28" s="49"/>
      <c r="R28" s="49"/>
      <c r="S28" s="49"/>
      <c r="T28" s="48"/>
      <c r="U28" s="48"/>
      <c r="V28" s="48"/>
      <c r="W28" s="48"/>
      <c r="X28" s="48"/>
      <c r="Y28" s="49">
        <f>IF($J$44&gt;=$O$41,0,J28)</f>
        <v>0</v>
      </c>
      <c r="Z28" s="49"/>
      <c r="AA28" s="49"/>
      <c r="AB28" s="49"/>
      <c r="AC28" s="50"/>
    </row>
    <row r="29" spans="2:29" ht="27.9" customHeight="1">
      <c r="B29" s="54" t="s">
        <v>67</v>
      </c>
      <c r="C29" s="51"/>
      <c r="D29" s="51"/>
      <c r="E29" s="51"/>
      <c r="F29" s="51"/>
      <c r="G29" s="51"/>
      <c r="H29" s="51"/>
      <c r="I29" s="11" t="s">
        <v>24</v>
      </c>
      <c r="J29" s="49">
        <f>J26+J27-J28</f>
        <v>1000000000</v>
      </c>
      <c r="K29" s="49"/>
      <c r="L29" s="49"/>
      <c r="M29" s="49"/>
      <c r="N29" s="49"/>
      <c r="O29" s="49">
        <f>O26+O27-O28</f>
        <v>1000000000</v>
      </c>
      <c r="P29" s="49"/>
      <c r="Q29" s="49"/>
      <c r="R29" s="49"/>
      <c r="S29" s="49"/>
      <c r="T29" s="48"/>
      <c r="U29" s="48"/>
      <c r="V29" s="48"/>
      <c r="W29" s="48"/>
      <c r="X29" s="48"/>
      <c r="Y29" s="49">
        <f>IF($J$44&gt;=$O$41,0,Y26+Y27-Y28)</f>
        <v>0</v>
      </c>
      <c r="Z29" s="49"/>
      <c r="AA29" s="49"/>
      <c r="AB29" s="49"/>
      <c r="AC29" s="50"/>
    </row>
    <row r="30" spans="2:29" ht="27.9" customHeight="1">
      <c r="B30" s="54" t="s">
        <v>25</v>
      </c>
      <c r="C30" s="51"/>
      <c r="D30" s="51"/>
      <c r="E30" s="51"/>
      <c r="F30" s="51"/>
      <c r="G30" s="51"/>
      <c r="H30" s="51"/>
      <c r="I30" s="11" t="s">
        <v>26</v>
      </c>
      <c r="J30" s="53">
        <f>'[5]50(갑)'!S41</f>
        <v>0</v>
      </c>
      <c r="K30" s="53"/>
      <c r="L30" s="53"/>
      <c r="M30" s="53"/>
      <c r="N30" s="53"/>
      <c r="O30" s="49">
        <f>J30</f>
        <v>0</v>
      </c>
      <c r="P30" s="49"/>
      <c r="Q30" s="49"/>
      <c r="R30" s="49"/>
      <c r="S30" s="49"/>
      <c r="T30" s="48"/>
      <c r="U30" s="48"/>
      <c r="V30" s="48"/>
      <c r="W30" s="48"/>
      <c r="X30" s="48"/>
      <c r="Y30" s="49">
        <f>IF($J$44&gt;=$O$41,0,J30)</f>
        <v>0</v>
      </c>
      <c r="Z30" s="49"/>
      <c r="AA30" s="49"/>
      <c r="AB30" s="49"/>
      <c r="AC30" s="50"/>
    </row>
    <row r="31" spans="2:29" ht="27.9" customHeight="1">
      <c r="B31" s="54" t="s">
        <v>27</v>
      </c>
      <c r="C31" s="51"/>
      <c r="D31" s="51"/>
      <c r="E31" s="51"/>
      <c r="F31" s="51"/>
      <c r="G31" s="51"/>
      <c r="H31" s="51"/>
      <c r="I31" s="11" t="s">
        <v>28</v>
      </c>
      <c r="J31" s="53">
        <f>'[6]6'!U36+'[6]6'!P45</f>
        <v>0</v>
      </c>
      <c r="K31" s="53"/>
      <c r="L31" s="53"/>
      <c r="M31" s="53"/>
      <c r="N31" s="53"/>
      <c r="O31" s="49">
        <f>J31</f>
        <v>0</v>
      </c>
      <c r="P31" s="49"/>
      <c r="Q31" s="49"/>
      <c r="R31" s="49"/>
      <c r="S31" s="49"/>
      <c r="T31" s="48"/>
      <c r="U31" s="48"/>
      <c r="V31" s="48"/>
      <c r="W31" s="48"/>
      <c r="X31" s="48"/>
      <c r="Y31" s="49">
        <f>IF($J$44&gt;=$O$41,0,J31)</f>
        <v>0</v>
      </c>
      <c r="Z31" s="49"/>
      <c r="AA31" s="49"/>
      <c r="AB31" s="49"/>
      <c r="AC31" s="50"/>
    </row>
    <row r="32" spans="2:29" ht="27.9" customHeight="1">
      <c r="B32" s="54" t="s">
        <v>29</v>
      </c>
      <c r="C32" s="51"/>
      <c r="D32" s="51"/>
      <c r="E32" s="51"/>
      <c r="F32" s="51"/>
      <c r="G32" s="51"/>
      <c r="H32" s="51"/>
      <c r="I32" s="11" t="s">
        <v>30</v>
      </c>
      <c r="J32" s="48"/>
      <c r="K32" s="48"/>
      <c r="L32" s="48"/>
      <c r="M32" s="48"/>
      <c r="N32" s="48"/>
      <c r="O32" s="53">
        <f>'[6]6'!P45</f>
        <v>0</v>
      </c>
      <c r="P32" s="53"/>
      <c r="Q32" s="53"/>
      <c r="R32" s="53"/>
      <c r="S32" s="53"/>
      <c r="T32" s="53">
        <f>'[6]6'!T45</f>
        <v>0</v>
      </c>
      <c r="U32" s="53"/>
      <c r="V32" s="53"/>
      <c r="W32" s="53"/>
      <c r="X32" s="53"/>
      <c r="Y32" s="49">
        <f>IF($J$44&gt;=$O$41,0,T32)</f>
        <v>0</v>
      </c>
      <c r="Z32" s="49"/>
      <c r="AA32" s="49"/>
      <c r="AB32" s="49"/>
      <c r="AC32" s="50"/>
    </row>
    <row r="33" spans="2:36" ht="27.9" customHeight="1">
      <c r="B33" s="72" t="s">
        <v>77</v>
      </c>
      <c r="C33" s="73"/>
      <c r="D33" s="73"/>
      <c r="E33" s="73"/>
      <c r="F33" s="73"/>
      <c r="G33" s="73"/>
      <c r="H33" s="73"/>
      <c r="I33" s="11" t="s">
        <v>31</v>
      </c>
      <c r="J33" s="48"/>
      <c r="K33" s="48"/>
      <c r="L33" s="48"/>
      <c r="M33" s="48"/>
      <c r="N33" s="48"/>
      <c r="O33" s="53">
        <f>'[7]6의2'!S20+'[7]6의2'!S21+'[7]6의2'!S37+'[7]6의2'!S38+'[7]6의2'!S39+'[7]6의2'!S40</f>
        <v>0</v>
      </c>
      <c r="P33" s="53"/>
      <c r="Q33" s="53"/>
      <c r="R33" s="53"/>
      <c r="S33" s="53"/>
      <c r="T33" s="53">
        <f>'[7]6의2'!V20+'[7]6의2'!V21+'[7]6의2'!V34+'[7]6의2'!V35+'[7]6의2'!V36+'[7]6의2'!V37+'[7]6의2'!V38</f>
        <v>0</v>
      </c>
      <c r="U33" s="53"/>
      <c r="V33" s="53"/>
      <c r="W33" s="53"/>
      <c r="X33" s="53"/>
      <c r="Y33" s="49">
        <f>IF($J$44&gt;=$O$41,0,T33)</f>
        <v>0</v>
      </c>
      <c r="Z33" s="49"/>
      <c r="AA33" s="49"/>
      <c r="AB33" s="49"/>
      <c r="AC33" s="50"/>
    </row>
    <row r="34" spans="2:36" ht="27.9" customHeight="1">
      <c r="B34" s="54" t="s">
        <v>68</v>
      </c>
      <c r="C34" s="51"/>
      <c r="D34" s="51"/>
      <c r="E34" s="51"/>
      <c r="F34" s="51"/>
      <c r="G34" s="51"/>
      <c r="H34" s="51"/>
      <c r="I34" s="11" t="s">
        <v>32</v>
      </c>
      <c r="J34" s="49">
        <f>J29-J30-J31+J32+J33</f>
        <v>1000000000</v>
      </c>
      <c r="K34" s="49"/>
      <c r="L34" s="49"/>
      <c r="M34" s="49"/>
      <c r="N34" s="49"/>
      <c r="O34" s="49">
        <f>O29-O30-O31+O32+O33</f>
        <v>1000000000</v>
      </c>
      <c r="P34" s="49"/>
      <c r="Q34" s="49"/>
      <c r="R34" s="49"/>
      <c r="S34" s="49"/>
      <c r="T34" s="48"/>
      <c r="U34" s="48"/>
      <c r="V34" s="48"/>
      <c r="W34" s="48"/>
      <c r="X34" s="48"/>
      <c r="Y34" s="49">
        <f>IF($J$44&gt;=$O$41,0,Y29-Y30-Y31+Y32+Y33)</f>
        <v>0</v>
      </c>
      <c r="Z34" s="49"/>
      <c r="AA34" s="49"/>
      <c r="AB34" s="49"/>
      <c r="AC34" s="50"/>
    </row>
    <row r="35" spans="2:36" ht="27.9" customHeight="1">
      <c r="B35" s="54" t="s">
        <v>33</v>
      </c>
      <c r="C35" s="51"/>
      <c r="D35" s="51"/>
      <c r="E35" s="51"/>
      <c r="F35" s="51"/>
      <c r="G35" s="51"/>
      <c r="H35" s="51"/>
      <c r="I35" s="11" t="s">
        <v>34</v>
      </c>
      <c r="J35" s="53">
        <f>'[8]7'!R27+'[8]7'!R31</f>
        <v>0</v>
      </c>
      <c r="K35" s="53"/>
      <c r="L35" s="53"/>
      <c r="M35" s="53"/>
      <c r="N35" s="53"/>
      <c r="O35" s="49">
        <f>J35</f>
        <v>0</v>
      </c>
      <c r="P35" s="49"/>
      <c r="Q35" s="49"/>
      <c r="R35" s="49"/>
      <c r="S35" s="49"/>
      <c r="T35" s="48"/>
      <c r="U35" s="48"/>
      <c r="V35" s="48"/>
      <c r="W35" s="48"/>
      <c r="X35" s="48"/>
      <c r="Y35" s="49">
        <f>IF($J$44&gt;=$O$41,0,J35)</f>
        <v>0</v>
      </c>
      <c r="Z35" s="49"/>
      <c r="AA35" s="49"/>
      <c r="AB35" s="49"/>
      <c r="AC35" s="50"/>
    </row>
    <row r="36" spans="2:36" ht="27.9" customHeight="1">
      <c r="B36" s="54" t="s">
        <v>35</v>
      </c>
      <c r="C36" s="51"/>
      <c r="D36" s="51"/>
      <c r="E36" s="51"/>
      <c r="F36" s="51"/>
      <c r="G36" s="51"/>
      <c r="H36" s="51"/>
      <c r="I36" s="11" t="s">
        <v>36</v>
      </c>
      <c r="J36" s="48"/>
      <c r="K36" s="48"/>
      <c r="L36" s="48"/>
      <c r="M36" s="48"/>
      <c r="N36" s="48"/>
      <c r="O36" s="53">
        <f>'[8]7'!R27</f>
        <v>0</v>
      </c>
      <c r="P36" s="53"/>
      <c r="Q36" s="53"/>
      <c r="R36" s="53"/>
      <c r="S36" s="53"/>
      <c r="T36" s="53">
        <f>'[8]7'!V27</f>
        <v>0</v>
      </c>
      <c r="U36" s="53"/>
      <c r="V36" s="53"/>
      <c r="W36" s="53"/>
      <c r="X36" s="53"/>
      <c r="Y36" s="49">
        <f>IF($J$44&gt;=$O$41,0,T36)</f>
        <v>0</v>
      </c>
      <c r="Z36" s="49"/>
      <c r="AA36" s="49"/>
      <c r="AB36" s="49"/>
      <c r="AC36" s="50"/>
    </row>
    <row r="37" spans="2:36" ht="27.9" customHeight="1">
      <c r="B37" s="54" t="s">
        <v>69</v>
      </c>
      <c r="C37" s="51"/>
      <c r="D37" s="51"/>
      <c r="E37" s="51"/>
      <c r="F37" s="51"/>
      <c r="G37" s="51"/>
      <c r="H37" s="51"/>
      <c r="I37" s="11" t="s">
        <v>37</v>
      </c>
      <c r="J37" s="49">
        <f>J34-J35+J36</f>
        <v>1000000000</v>
      </c>
      <c r="K37" s="49"/>
      <c r="L37" s="49"/>
      <c r="M37" s="49"/>
      <c r="N37" s="49"/>
      <c r="O37" s="49">
        <f>O34-O35+O36</f>
        <v>1000000000</v>
      </c>
      <c r="P37" s="49"/>
      <c r="Q37" s="49"/>
      <c r="R37" s="49"/>
      <c r="S37" s="49"/>
      <c r="T37" s="48"/>
      <c r="U37" s="48"/>
      <c r="V37" s="48"/>
      <c r="W37" s="48"/>
      <c r="X37" s="48"/>
      <c r="Y37" s="49">
        <f>IF($J$44&gt;=$O$41,0,Y34-Y35+Y36)</f>
        <v>0</v>
      </c>
      <c r="Z37" s="49"/>
      <c r="AA37" s="49"/>
      <c r="AB37" s="49"/>
      <c r="AC37" s="50"/>
    </row>
    <row r="38" spans="2:36" ht="27.9" customHeight="1">
      <c r="B38" s="54" t="s">
        <v>38</v>
      </c>
      <c r="C38" s="51"/>
      <c r="D38" s="51"/>
      <c r="E38" s="51"/>
      <c r="F38" s="51"/>
      <c r="G38" s="51"/>
      <c r="H38" s="51"/>
      <c r="I38" s="11">
        <v>24</v>
      </c>
      <c r="J38" s="53">
        <f>'[9]3부표'!V48</f>
        <v>0</v>
      </c>
      <c r="K38" s="53"/>
      <c r="L38" s="53"/>
      <c r="M38" s="53"/>
      <c r="N38" s="53"/>
      <c r="O38" s="49">
        <f>J38</f>
        <v>0</v>
      </c>
      <c r="P38" s="49"/>
      <c r="Q38" s="49"/>
      <c r="R38" s="49"/>
      <c r="S38" s="49"/>
      <c r="T38" s="48"/>
      <c r="U38" s="48"/>
      <c r="V38" s="48"/>
      <c r="W38" s="48"/>
      <c r="X38" s="48"/>
      <c r="Y38" s="49">
        <f>IF($J$44&gt;=$O$41,0,J38)</f>
        <v>0</v>
      </c>
      <c r="Z38" s="49"/>
      <c r="AA38" s="49"/>
      <c r="AB38" s="49"/>
      <c r="AC38" s="50"/>
      <c r="AG38" s="14"/>
      <c r="AH38" s="15"/>
      <c r="AI38" s="14"/>
    </row>
    <row r="39" spans="2:36" ht="27.9" customHeight="1">
      <c r="B39" s="54" t="s">
        <v>70</v>
      </c>
      <c r="C39" s="51"/>
      <c r="D39" s="51"/>
      <c r="E39" s="51"/>
      <c r="F39" s="51"/>
      <c r="G39" s="51"/>
      <c r="H39" s="51"/>
      <c r="I39" s="11">
        <v>25</v>
      </c>
      <c r="J39" s="49">
        <f>J37+J38</f>
        <v>1000000000</v>
      </c>
      <c r="K39" s="49"/>
      <c r="L39" s="49"/>
      <c r="M39" s="49"/>
      <c r="N39" s="49"/>
      <c r="O39" s="49">
        <f>O37+O38</f>
        <v>1000000000</v>
      </c>
      <c r="P39" s="49"/>
      <c r="Q39" s="49"/>
      <c r="R39" s="49"/>
      <c r="S39" s="49"/>
      <c r="T39" s="48"/>
      <c r="U39" s="48"/>
      <c r="V39" s="48"/>
      <c r="W39" s="48"/>
      <c r="X39" s="48"/>
      <c r="Y39" s="49">
        <f>IF($J$44&gt;=$O$41,0,Y37+Y38)</f>
        <v>0</v>
      </c>
      <c r="Z39" s="49"/>
      <c r="AA39" s="49"/>
      <c r="AB39" s="49"/>
      <c r="AC39" s="50"/>
      <c r="AG39" s="14"/>
      <c r="AH39" s="15"/>
      <c r="AI39" s="14"/>
    </row>
    <row r="40" spans="2:36" ht="27.9" customHeight="1">
      <c r="B40" s="74" t="s">
        <v>39</v>
      </c>
      <c r="C40" s="75"/>
      <c r="D40" s="75"/>
      <c r="E40" s="75"/>
      <c r="F40" s="75"/>
      <c r="G40" s="75"/>
      <c r="H40" s="75"/>
      <c r="I40" s="11" t="s">
        <v>40</v>
      </c>
      <c r="J40" s="76">
        <v>0.1</v>
      </c>
      <c r="K40" s="76"/>
      <c r="L40" s="76"/>
      <c r="M40" s="76"/>
      <c r="N40" s="76"/>
      <c r="O40" s="77">
        <v>0.1</v>
      </c>
      <c r="P40" s="77"/>
      <c r="Q40" s="77"/>
      <c r="R40" s="77"/>
      <c r="S40" s="77"/>
      <c r="T40" s="78"/>
      <c r="U40" s="78"/>
      <c r="V40" s="78"/>
      <c r="W40" s="78"/>
      <c r="X40" s="78"/>
      <c r="Y40" s="76">
        <v>0</v>
      </c>
      <c r="Z40" s="76"/>
      <c r="AA40" s="76"/>
      <c r="AB40" s="76"/>
      <c r="AC40" s="79"/>
      <c r="AG40" s="14"/>
      <c r="AH40" s="15"/>
      <c r="AI40" s="14"/>
      <c r="AJ40" s="16"/>
    </row>
    <row r="41" spans="2:36" ht="27.9" customHeight="1">
      <c r="B41" s="54" t="s">
        <v>41</v>
      </c>
      <c r="C41" s="51"/>
      <c r="D41" s="51"/>
      <c r="E41" s="51"/>
      <c r="F41" s="51"/>
      <c r="G41" s="51"/>
      <c r="H41" s="51"/>
      <c r="I41" s="11" t="s">
        <v>42</v>
      </c>
      <c r="J41" s="49">
        <f>IF(J40=0.1,J39*J40,IF([1]기본정보!F20="중간예납",IF(J39*12/6&gt;300000000000,((J39*12/6-300000000000)*25/100+65580000000)*6/12,IF(J39*12/6&gt;20000000000,((J39*12/6-20000000000)*22/100+3980000000)*6/12,IF(J39*12/6&gt;200000000,((J39*12/6-200000000)*20/100+20000000)*6/12,J39*10/100))),IF(J39*12/[1]기본정보!F17&gt;300000000000,((J39*12/[1]기본정보!F17-300000000000)*25/100+65580000000)*[1]기본정보!F17/12,IF(J39*12/[1]기본정보!F17&gt;20000000000,((J39*12/[1]기본정보!F17-20000000000)*22/100+3980000000)*[1]기본정보!F17/12,IF(J39*12/[1]기본정보!F17&gt;200000000,((J39*12/[1]기본정보!F17-200000000)*20/100+20000000)*[1]기본정보!F17/12,J39*10/100)))))</f>
        <v>100000000</v>
      </c>
      <c r="K41" s="49"/>
      <c r="L41" s="49"/>
      <c r="M41" s="49"/>
      <c r="N41" s="50"/>
      <c r="O41" s="49">
        <f>MAX(ROUNDDOWN(IF([1]기본정보!$F$14="예",(O37*O40)+(J41*J38/J39),IF(O37&lt;=10000000000,(O37*0.1)+(J41*J38/J39),IF(O37&lt;=100000000000,(O37*0.12-200000000)+(J41*J38/J39),IF(O37&gt;100000000000,(O37*0.16-4200000000)+(J41*J38/J39))))),0),0)</f>
        <v>100000000</v>
      </c>
      <c r="P41" s="49"/>
      <c r="Q41" s="49"/>
      <c r="R41" s="49"/>
      <c r="S41" s="49"/>
      <c r="T41" s="80"/>
      <c r="U41" s="48"/>
      <c r="V41" s="48"/>
      <c r="W41" s="48"/>
      <c r="X41" s="48"/>
      <c r="Y41" s="49">
        <f>IF(Y40=0.1,Y39*Y40,IF([1]기본정보!F20="중간예납",IF(Y39*12/6&gt;20000000000,((Y39*12/6-20000000000)*22/100+3980000000)*6/12,IF(Y39*12/6&gt;200000000,((Y39*12/6-200000000)*20/100+20000000)*6/12,Y39*10/100)),IF(Y39*12/[1]기본정보!F17&gt;20000000000,((Y39*12/[1]기본정보!F17-20000000000)*22/100+3980000000)*[1]기본정보!F17/12,IF(Y39*12/[1]기본정보!F17&gt;200000000,((Y39*12/[1]기본정보!F17-200000000)*20/100+20000000)*[1]기본정보!F17/12,Y39*10/100))))</f>
        <v>0</v>
      </c>
      <c r="Z41" s="49"/>
      <c r="AA41" s="49"/>
      <c r="AB41" s="49"/>
      <c r="AC41" s="50"/>
      <c r="AG41" s="14"/>
      <c r="AH41" s="15"/>
      <c r="AI41" s="14"/>
    </row>
    <row r="42" spans="2:36" ht="27.9" customHeight="1">
      <c r="B42" s="54" t="s">
        <v>43</v>
      </c>
      <c r="C42" s="51"/>
      <c r="D42" s="51"/>
      <c r="E42" s="51"/>
      <c r="F42" s="51"/>
      <c r="G42" s="51"/>
      <c r="H42" s="51"/>
      <c r="I42" s="11" t="s">
        <v>44</v>
      </c>
      <c r="J42" s="53">
        <f>'[10]8(갑)'!Z107</f>
        <v>0</v>
      </c>
      <c r="K42" s="53"/>
      <c r="L42" s="53"/>
      <c r="M42" s="53"/>
      <c r="N42" s="53"/>
      <c r="O42" s="93"/>
      <c r="P42" s="93"/>
      <c r="Q42" s="93"/>
      <c r="R42" s="93"/>
      <c r="S42" s="93"/>
      <c r="T42" s="68"/>
      <c r="U42" s="68"/>
      <c r="V42" s="68"/>
      <c r="W42" s="68"/>
      <c r="X42" s="68"/>
      <c r="Y42" s="49">
        <f>IF($J$44&gt;=$O$41,0,J42-T42)</f>
        <v>0</v>
      </c>
      <c r="Z42" s="49"/>
      <c r="AA42" s="49"/>
      <c r="AB42" s="49"/>
      <c r="AC42" s="50"/>
      <c r="AG42" s="14"/>
      <c r="AH42" s="15"/>
      <c r="AI42" s="14"/>
      <c r="AJ42" s="16"/>
    </row>
    <row r="43" spans="2:36" ht="27.9" customHeight="1">
      <c r="B43" s="54" t="s">
        <v>45</v>
      </c>
      <c r="C43" s="51"/>
      <c r="D43" s="51"/>
      <c r="E43" s="51"/>
      <c r="F43" s="51"/>
      <c r="G43" s="51"/>
      <c r="H43" s="51"/>
      <c r="I43" s="11" t="s">
        <v>46</v>
      </c>
      <c r="J43" s="92">
        <f>'[10]8(갑)'!AD159</f>
        <v>0</v>
      </c>
      <c r="K43" s="92"/>
      <c r="L43" s="92"/>
      <c r="M43" s="92"/>
      <c r="N43" s="92"/>
      <c r="O43" s="48"/>
      <c r="P43" s="48"/>
      <c r="Q43" s="48"/>
      <c r="R43" s="48"/>
      <c r="S43" s="48"/>
      <c r="T43" s="68"/>
      <c r="U43" s="68"/>
      <c r="V43" s="68"/>
      <c r="W43" s="68"/>
      <c r="X43" s="68"/>
      <c r="Y43" s="81">
        <f>IF($J$44&gt;=$O$41,0,J43-T43)</f>
        <v>0</v>
      </c>
      <c r="Z43" s="81"/>
      <c r="AA43" s="81"/>
      <c r="AB43" s="81"/>
      <c r="AC43" s="82"/>
    </row>
    <row r="44" spans="2:36" ht="27.9" customHeight="1">
      <c r="B44" s="83" t="s">
        <v>71</v>
      </c>
      <c r="C44" s="84"/>
      <c r="D44" s="84"/>
      <c r="E44" s="84"/>
      <c r="F44" s="84"/>
      <c r="G44" s="84"/>
      <c r="H44" s="84"/>
      <c r="I44" s="12" t="s">
        <v>47</v>
      </c>
      <c r="J44" s="85">
        <f>J41-J42-J43</f>
        <v>100000000</v>
      </c>
      <c r="K44" s="86"/>
      <c r="L44" s="86"/>
      <c r="M44" s="86"/>
      <c r="N44" s="87"/>
      <c r="O44" s="88"/>
      <c r="P44" s="89"/>
      <c r="Q44" s="89"/>
      <c r="R44" s="89"/>
      <c r="S44" s="89"/>
      <c r="T44" s="89"/>
      <c r="U44" s="89"/>
      <c r="V44" s="89"/>
      <c r="W44" s="89"/>
      <c r="X44" s="90"/>
      <c r="Y44" s="85">
        <f>IF($J$44&gt;=$O$41,0,Y41-Y42-Y43)</f>
        <v>0</v>
      </c>
      <c r="Z44" s="86"/>
      <c r="AA44" s="86"/>
      <c r="AB44" s="86"/>
      <c r="AC44" s="91"/>
    </row>
    <row r="45" spans="2:36" ht="27.9" customHeight="1">
      <c r="B45" s="59" t="s">
        <v>74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1"/>
    </row>
    <row r="46" spans="2:36" ht="27.9" customHeight="1">
      <c r="B46" s="19" t="s">
        <v>75</v>
      </c>
      <c r="C46" s="20"/>
      <c r="D46" s="20"/>
      <c r="E46" s="20"/>
      <c r="F46" s="20"/>
      <c r="G46" s="20"/>
      <c r="H46" s="20"/>
      <c r="I46" s="20"/>
      <c r="J46" s="18"/>
      <c r="K46" s="18"/>
      <c r="L46" s="18"/>
      <c r="M46" s="18"/>
      <c r="N46" s="18"/>
      <c r="O46" s="21" t="s">
        <v>76</v>
      </c>
      <c r="P46" s="22"/>
      <c r="Q46" s="22"/>
      <c r="R46" s="22"/>
      <c r="S46" s="21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2:36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" t="s">
        <v>1</v>
      </c>
    </row>
  </sheetData>
  <mergeCells count="158">
    <mergeCell ref="T43:X43"/>
    <mergeCell ref="T41:X41"/>
    <mergeCell ref="Y43:AC43"/>
    <mergeCell ref="B44:H44"/>
    <mergeCell ref="J44:N44"/>
    <mergeCell ref="O44:S44"/>
    <mergeCell ref="T44:X44"/>
    <mergeCell ref="Y44:AC44"/>
    <mergeCell ref="B43:H43"/>
    <mergeCell ref="J43:N43"/>
    <mergeCell ref="O43:S43"/>
    <mergeCell ref="Y41:AC41"/>
    <mergeCell ref="B42:H42"/>
    <mergeCell ref="J42:N42"/>
    <mergeCell ref="O42:S42"/>
    <mergeCell ref="T42:X42"/>
    <mergeCell ref="Y42:AC42"/>
    <mergeCell ref="B41:H41"/>
    <mergeCell ref="J41:N41"/>
    <mergeCell ref="O41:S41"/>
    <mergeCell ref="Y39:AC39"/>
    <mergeCell ref="B40:H40"/>
    <mergeCell ref="J40:N40"/>
    <mergeCell ref="O40:S40"/>
    <mergeCell ref="T40:X40"/>
    <mergeCell ref="Y40:AC40"/>
    <mergeCell ref="B39:H39"/>
    <mergeCell ref="J39:N39"/>
    <mergeCell ref="O39:S39"/>
    <mergeCell ref="T39:X39"/>
    <mergeCell ref="Y37:AC37"/>
    <mergeCell ref="B38:H38"/>
    <mergeCell ref="J38:N38"/>
    <mergeCell ref="O38:S38"/>
    <mergeCell ref="T38:X38"/>
    <mergeCell ref="Y38:AC38"/>
    <mergeCell ref="B37:H37"/>
    <mergeCell ref="J37:N37"/>
    <mergeCell ref="O37:S37"/>
    <mergeCell ref="T37:X37"/>
    <mergeCell ref="Y35:AC35"/>
    <mergeCell ref="B36:H36"/>
    <mergeCell ref="J36:N36"/>
    <mergeCell ref="O36:S36"/>
    <mergeCell ref="T36:X36"/>
    <mergeCell ref="Y36:AC36"/>
    <mergeCell ref="B35:H35"/>
    <mergeCell ref="J35:N35"/>
    <mergeCell ref="O35:S35"/>
    <mergeCell ref="T35:X35"/>
    <mergeCell ref="Y33:AC33"/>
    <mergeCell ref="B34:H34"/>
    <mergeCell ref="J34:N34"/>
    <mergeCell ref="O34:S34"/>
    <mergeCell ref="T34:X34"/>
    <mergeCell ref="Y34:AC34"/>
    <mergeCell ref="B33:H33"/>
    <mergeCell ref="J33:N33"/>
    <mergeCell ref="O33:S33"/>
    <mergeCell ref="T33:X33"/>
    <mergeCell ref="Y31:AC31"/>
    <mergeCell ref="B32:H32"/>
    <mergeCell ref="J32:N32"/>
    <mergeCell ref="O32:S32"/>
    <mergeCell ref="T32:X32"/>
    <mergeCell ref="Y32:AC32"/>
    <mergeCell ref="B31:H31"/>
    <mergeCell ref="J31:N31"/>
    <mergeCell ref="O31:S31"/>
    <mergeCell ref="T31:X31"/>
    <mergeCell ref="Y29:AC29"/>
    <mergeCell ref="B30:H30"/>
    <mergeCell ref="J30:N30"/>
    <mergeCell ref="O30:S30"/>
    <mergeCell ref="T30:X30"/>
    <mergeCell ref="Y30:AC30"/>
    <mergeCell ref="B29:H29"/>
    <mergeCell ref="J29:N29"/>
    <mergeCell ref="O29:S29"/>
    <mergeCell ref="T29:X29"/>
    <mergeCell ref="Y27:AC27"/>
    <mergeCell ref="B28:H28"/>
    <mergeCell ref="J28:N28"/>
    <mergeCell ref="O28:S28"/>
    <mergeCell ref="T28:X28"/>
    <mergeCell ref="Y28:AC28"/>
    <mergeCell ref="B27:H27"/>
    <mergeCell ref="J27:N27"/>
    <mergeCell ref="O27:S27"/>
    <mergeCell ref="T27:X27"/>
    <mergeCell ref="O23:S23"/>
    <mergeCell ref="Y26:AC26"/>
    <mergeCell ref="B24:C25"/>
    <mergeCell ref="D24:H24"/>
    <mergeCell ref="J24:N24"/>
    <mergeCell ref="O24:S24"/>
    <mergeCell ref="T24:X24"/>
    <mergeCell ref="B26:H26"/>
    <mergeCell ref="J26:N26"/>
    <mergeCell ref="O26:S26"/>
    <mergeCell ref="T26:X26"/>
    <mergeCell ref="D22:H22"/>
    <mergeCell ref="J22:N22"/>
    <mergeCell ref="O22:S22"/>
    <mergeCell ref="Y22:AC22"/>
    <mergeCell ref="B21:C22"/>
    <mergeCell ref="D21:H21"/>
    <mergeCell ref="J21:N21"/>
    <mergeCell ref="O21:S21"/>
    <mergeCell ref="Y21:AC21"/>
    <mergeCell ref="B5:AC5"/>
    <mergeCell ref="C7:K7"/>
    <mergeCell ref="C8:K8"/>
    <mergeCell ref="C9:K9"/>
    <mergeCell ref="L7:T7"/>
    <mergeCell ref="U7:AC7"/>
    <mergeCell ref="L8:T8"/>
    <mergeCell ref="U8:AC8"/>
    <mergeCell ref="B45:AC45"/>
    <mergeCell ref="Y20:AC20"/>
    <mergeCell ref="B19:H19"/>
    <mergeCell ref="L9:T9"/>
    <mergeCell ref="T22:X22"/>
    <mergeCell ref="B20:H20"/>
    <mergeCell ref="J20:N20"/>
    <mergeCell ref="O20:S20"/>
    <mergeCell ref="T20:X20"/>
    <mergeCell ref="J19:N19"/>
    <mergeCell ref="O19:S19"/>
    <mergeCell ref="U9:AC9"/>
    <mergeCell ref="T19:X19"/>
    <mergeCell ref="B18:AC18"/>
    <mergeCell ref="U17:X17"/>
    <mergeCell ref="Y19:AC19"/>
    <mergeCell ref="J46:N46"/>
    <mergeCell ref="B46:I46"/>
    <mergeCell ref="O46:R46"/>
    <mergeCell ref="S46:AC46"/>
    <mergeCell ref="L10:T10"/>
    <mergeCell ref="C10:K10"/>
    <mergeCell ref="B13:AC13"/>
    <mergeCell ref="Y16:AC16"/>
    <mergeCell ref="B16:C17"/>
    <mergeCell ref="H16:T17"/>
    <mergeCell ref="Y17:AC17"/>
    <mergeCell ref="D16:G17"/>
    <mergeCell ref="U16:X16"/>
    <mergeCell ref="T21:X21"/>
    <mergeCell ref="Y23:AC23"/>
    <mergeCell ref="Y24:AC24"/>
    <mergeCell ref="D25:H25"/>
    <mergeCell ref="J25:N25"/>
    <mergeCell ref="O25:S25"/>
    <mergeCell ref="T25:X25"/>
    <mergeCell ref="Y25:AC25"/>
    <mergeCell ref="B23:H23"/>
    <mergeCell ref="J23:N23"/>
    <mergeCell ref="T23:X23"/>
  </mergeCells>
  <phoneticPr fontId="3" type="noConversion"/>
  <dataValidations count="2">
    <dataValidation type="list" allowBlank="1" showInputMessage="1" showErrorMessage="1" sqref="Y40:AC40 J40:N40" xr:uid="{00000000-0002-0000-0000-000000000000}">
      <formula1>"0%,10%,20%,22%"</formula1>
    </dataValidation>
    <dataValidation type="list" allowBlank="1" showInputMessage="1" showErrorMessage="1" sqref="O40:S40" xr:uid="{00000000-0002-0000-0000-000001000000}">
      <formula1>"0%,7%,8%,9%,10%,11%,12%,14%,16%,17%"</formula1>
    </dataValidation>
  </dataValidations>
  <hyperlinks>
    <hyperlink ref="C7:J7" r:id="rId1" location="'47(갑)'!A1" display="주요계정명세서(갑)" xr:uid="{00000000-0004-0000-0000-000000000000}"/>
    <hyperlink ref="C7:K7" r:id="rId2" tooltip="법인세법시행규칙 별지 제3호 부표" display="선박표준이익산출명세서" xr:uid="{00000000-0004-0000-0000-000001000000}"/>
    <hyperlink ref="L7:S7" r:id="rId3" location="'47(갑)'!A1" display="주요계정명세서(갑)" xr:uid="{00000000-0004-0000-0000-000002000000}"/>
    <hyperlink ref="L7:T7" r:id="rId4" tooltip="법인세법시행규칙 별지 제3호의3(1)" display="표준손익계산서(일반법인)" xr:uid="{00000000-0004-0000-0000-000003000000}"/>
    <hyperlink ref="U7:AB7" r:id="rId5" location="'47(갑)'!A1" display="주요계정명세서(갑)" xr:uid="{00000000-0004-0000-0000-000004000000}"/>
    <hyperlink ref="U7:AC7" r:id="rId6" tooltip="법인세법시행규칙 별지 제3호의3(2)" display="표준손익계산서(금융법인)" xr:uid="{00000000-0004-0000-0000-000005000000}"/>
    <hyperlink ref="C8:K8" r:id="rId7" tooltip="법인세법시행규칙 별지 제5호" display="특별비용조정명세서" xr:uid="{00000000-0004-0000-0000-000006000000}"/>
    <hyperlink ref="L8:T8" r:id="rId8" tooltip="법인세법시행규칙 별지 제21호" display="기부금조정명세서" xr:uid="{00000000-0004-0000-0000-000007000000}"/>
    <hyperlink ref="U8:AC8" r:id="rId9" tooltip="법인세법시행규칙 별지 제50호(갑)" display="자본금과적립금조정명세서(갑)" xr:uid="{00000000-0004-0000-0000-000008000000}"/>
    <hyperlink ref="C9:I9" r:id="rId10" display="선박표준이익산출명세서" xr:uid="{00000000-0004-0000-0000-000009000000}"/>
    <hyperlink ref="C9:J9" location="'15'!A1" display="소득금액조정합계표" xr:uid="{00000000-0004-0000-0000-00000A000000}"/>
    <hyperlink ref="C9:K9" r:id="rId11" tooltip="법인세법시행규칙 별지 제6호" display="비과세소득명세서" xr:uid="{00000000-0004-0000-0000-00000B000000}"/>
    <hyperlink ref="L9:R9" r:id="rId12" display="선박표준이익산출명세서" xr:uid="{00000000-0004-0000-0000-00000C000000}"/>
    <hyperlink ref="L9:S9" location="'15'!A1" display="소득금액조정합계표" xr:uid="{00000000-0004-0000-0000-00000D000000}"/>
    <hyperlink ref="L9:T9" r:id="rId13" tooltip="법인세법시행규칙 별지 제6호의2" display="익금불산입조정명세서" xr:uid="{00000000-0004-0000-0000-00000E000000}"/>
    <hyperlink ref="U9:AA9" r:id="rId14" display="선박표준이익산출명세서" xr:uid="{00000000-0004-0000-0000-00000F000000}"/>
    <hyperlink ref="U9:AB9" location="'15'!A1" display="소득금액조정합계표" xr:uid="{00000000-0004-0000-0000-000010000000}"/>
    <hyperlink ref="U9:AC9" r:id="rId15" tooltip="법인세법시행규칙 별지 제7호" display="소득공제조정명세서" xr:uid="{00000000-0004-0000-0000-000011000000}"/>
    <hyperlink ref="C10:K10" r:id="rId16" tooltip="법인세법시행규칙 별지 제8호(갑)" display="공제감면 추가납부세액합계표(갑)" xr:uid="{00000000-0004-0000-0000-00001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5" orientation="portrait" blackAndWhite="1" r:id="rId17"/>
  <headerFooter alignWithMargins="0"/>
  <drawing r:id="rId18"/>
  <legacyDrawing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zoomScaleNormal="100" workbookViewId="0">
      <selection activeCell="A27" sqref="A27:M27"/>
    </sheetView>
  </sheetViews>
  <sheetFormatPr defaultRowHeight="10.8"/>
  <cols>
    <col min="1" max="13" width="6.875" customWidth="1"/>
  </cols>
  <sheetData>
    <row r="1" spans="1:13">
      <c r="A1" s="106" t="s">
        <v>79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33" customHeight="1">
      <c r="A2" s="101" t="s">
        <v>80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ht="55.5" customHeight="1">
      <c r="A3" s="101" t="s">
        <v>81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ht="21" customHeight="1">
      <c r="A4" s="101" t="s">
        <v>82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ht="21" customHeight="1">
      <c r="A5" s="94" t="s">
        <v>83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3">
      <c r="A6" s="94" t="s">
        <v>84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</row>
    <row r="7" spans="1:13" ht="33.75" customHeight="1">
      <c r="A7" s="94" t="s">
        <v>85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</row>
    <row r="8" spans="1:13" ht="44.25" customHeight="1">
      <c r="A8" s="94" t="s">
        <v>86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3" ht="21" customHeight="1">
      <c r="A9" s="94" t="s">
        <v>87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10" spans="1:13" ht="22.5" customHeight="1">
      <c r="A10" s="94" t="s">
        <v>88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3" ht="21.75" customHeight="1">
      <c r="A11" s="94" t="s">
        <v>89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1:13" ht="21.75" customHeight="1">
      <c r="A12" s="94" t="s">
        <v>90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</row>
    <row r="13" spans="1:13" ht="21" customHeight="1">
      <c r="A13" s="94" t="s">
        <v>91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ht="21.75" customHeight="1">
      <c r="A14" s="94" t="s">
        <v>92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</row>
    <row r="15" spans="1:13" ht="21" customHeight="1">
      <c r="A15" s="94" t="s">
        <v>93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3" ht="22.5" customHeight="1">
      <c r="A16" s="94" t="s">
        <v>94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</row>
    <row r="17" spans="1:13" ht="31.5" customHeight="1">
      <c r="A17" s="94" t="s">
        <v>95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 ht="11.25" customHeight="1">
      <c r="A18" s="101" t="s">
        <v>96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3" ht="11.25" customHeight="1">
      <c r="A19" s="103" t="s">
        <v>97</v>
      </c>
      <c r="B19" s="104" t="s">
        <v>118</v>
      </c>
      <c r="C19" s="104"/>
      <c r="D19" s="103" t="s">
        <v>98</v>
      </c>
      <c r="E19" s="103"/>
      <c r="F19" s="103"/>
      <c r="G19" s="103"/>
      <c r="H19" s="103" t="s">
        <v>99</v>
      </c>
      <c r="I19" s="103"/>
      <c r="J19" s="103"/>
      <c r="K19" s="103"/>
      <c r="L19" s="103"/>
      <c r="M19" s="103"/>
    </row>
    <row r="20" spans="1:13">
      <c r="A20" s="103"/>
      <c r="B20" s="104"/>
      <c r="C20" s="104"/>
      <c r="D20" s="105" t="s">
        <v>100</v>
      </c>
      <c r="E20" s="105"/>
      <c r="F20" s="105" t="s">
        <v>101</v>
      </c>
      <c r="G20" s="105"/>
      <c r="H20" s="103" t="s">
        <v>102</v>
      </c>
      <c r="I20" s="103"/>
      <c r="J20" s="104" t="s">
        <v>119</v>
      </c>
      <c r="K20" s="104"/>
      <c r="L20" s="104" t="s">
        <v>120</v>
      </c>
      <c r="M20" s="104"/>
    </row>
    <row r="21" spans="1:13">
      <c r="A21" s="17" t="s">
        <v>103</v>
      </c>
      <c r="B21" s="100">
        <v>7.0000000000000007E-2</v>
      </c>
      <c r="C21" s="100"/>
      <c r="D21" s="100">
        <v>0.08</v>
      </c>
      <c r="E21" s="100"/>
      <c r="F21" s="100">
        <v>0.09</v>
      </c>
      <c r="G21" s="100"/>
      <c r="H21" s="100">
        <v>0.1</v>
      </c>
      <c r="I21" s="100"/>
      <c r="J21" s="100">
        <v>0.12</v>
      </c>
      <c r="K21" s="100"/>
      <c r="L21" s="100">
        <v>0.17</v>
      </c>
      <c r="M21" s="100"/>
    </row>
    <row r="22" spans="1:13">
      <c r="A22" s="17" t="s">
        <v>104</v>
      </c>
      <c r="B22" s="100">
        <v>7.0000000000000007E-2</v>
      </c>
      <c r="C22" s="100"/>
      <c r="D22" s="100">
        <v>0.08</v>
      </c>
      <c r="E22" s="100"/>
      <c r="F22" s="100">
        <v>0.09</v>
      </c>
      <c r="G22" s="100"/>
      <c r="H22" s="100">
        <v>0.1</v>
      </c>
      <c r="I22" s="100"/>
      <c r="J22" s="100">
        <v>0.12</v>
      </c>
      <c r="K22" s="100"/>
      <c r="L22" s="100">
        <v>0.16</v>
      </c>
      <c r="M22" s="100"/>
    </row>
    <row r="23" spans="1:13" ht="11.25" customHeight="1">
      <c r="A23" s="98" t="s">
        <v>105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</row>
    <row r="24" spans="1:13" ht="21" customHeight="1">
      <c r="A24" s="94" t="s">
        <v>106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</row>
    <row r="25" spans="1:13" ht="21" customHeight="1">
      <c r="A25" s="94" t="s">
        <v>107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</row>
    <row r="26" spans="1:13" ht="24" customHeight="1">
      <c r="A26" s="94" t="s">
        <v>108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</row>
    <row r="27" spans="1:13" ht="21" customHeight="1">
      <c r="A27" s="101" t="s">
        <v>109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</row>
    <row r="28" spans="1:13" ht="21" customHeight="1">
      <c r="A28" s="94" t="s">
        <v>110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</row>
    <row r="29" spans="1:13" ht="11.25" customHeight="1">
      <c r="A29" s="94" t="s">
        <v>111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</row>
    <row r="30" spans="1:13">
      <c r="A30" s="94" t="s">
        <v>112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</row>
    <row r="31" spans="1:13">
      <c r="A31" s="94" t="s">
        <v>113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</row>
    <row r="32" spans="1:13" ht="24" customHeight="1">
      <c r="A32" s="94" t="s">
        <v>114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</row>
    <row r="33" spans="1:13" ht="21" customHeight="1">
      <c r="A33" s="101" t="s">
        <v>115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</row>
    <row r="34" spans="1:13" ht="21" customHeight="1">
      <c r="A34" s="94" t="s">
        <v>116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</row>
    <row r="35" spans="1:13" ht="11.25" customHeight="1">
      <c r="A35" s="96" t="s">
        <v>117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</sheetData>
  <mergeCells count="52">
    <mergeCell ref="A13:M13"/>
    <mergeCell ref="A19:A20"/>
    <mergeCell ref="A33:M33"/>
    <mergeCell ref="A28:M28"/>
    <mergeCell ref="A29:M29"/>
    <mergeCell ref="A14:M14"/>
    <mergeCell ref="A15:M15"/>
    <mergeCell ref="A16:M16"/>
    <mergeCell ref="A17:M17"/>
    <mergeCell ref="A12:M12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1:M11"/>
    <mergeCell ref="A18:M18"/>
    <mergeCell ref="B19:C20"/>
    <mergeCell ref="B21:C21"/>
    <mergeCell ref="B22:C22"/>
    <mergeCell ref="D19:G19"/>
    <mergeCell ref="D20:E20"/>
    <mergeCell ref="F20:G20"/>
    <mergeCell ref="D21:E21"/>
    <mergeCell ref="F21:G21"/>
    <mergeCell ref="H19:M19"/>
    <mergeCell ref="H20:I20"/>
    <mergeCell ref="J20:K20"/>
    <mergeCell ref="L20:M20"/>
    <mergeCell ref="H21:I21"/>
    <mergeCell ref="J21:K21"/>
    <mergeCell ref="A34:M34"/>
    <mergeCell ref="A35:M35"/>
    <mergeCell ref="A23:M23"/>
    <mergeCell ref="L21:M21"/>
    <mergeCell ref="L22:M22"/>
    <mergeCell ref="A24:M24"/>
    <mergeCell ref="A25:M25"/>
    <mergeCell ref="A26:M26"/>
    <mergeCell ref="A27:M27"/>
    <mergeCell ref="D22:E22"/>
    <mergeCell ref="F22:G22"/>
    <mergeCell ref="H22:I22"/>
    <mergeCell ref="J22:K22"/>
    <mergeCell ref="A30:M30"/>
    <mergeCell ref="A31:M31"/>
    <mergeCell ref="A32:M32"/>
  </mergeCells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4 앞쪽</vt:lpstr>
      <vt:lpstr>4 뒤쪽</vt:lpstr>
      <vt:lpstr>'4 앞쪽'!Print_Area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2012-02-13T01:55:07Z</cp:lastPrinted>
  <dcterms:created xsi:type="dcterms:W3CDTF">2006-07-21T07:00:55Z</dcterms:created>
  <dcterms:modified xsi:type="dcterms:W3CDTF">2022-02-16T14:23:04Z</dcterms:modified>
</cp:coreProperties>
</file>