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1665" yWindow="-210" windowWidth="19080" windowHeight="9840"/>
  </bookViews>
  <sheets>
    <sheet name="29호" sheetId="1" r:id="rId1"/>
  </sheets>
  <externalReferences>
    <externalReference r:id="rId2"/>
  </externalReferences>
  <definedNames>
    <definedName name="_xlnm.Print_Area" localSheetId="0">'29호'!$B$5:$AO$92</definedName>
  </definedNames>
  <calcPr calcId="152511"/>
</workbook>
</file>

<file path=xl/calcChain.xml><?xml version="1.0" encoding="utf-8"?>
<calcChain xmlns="http://schemas.openxmlformats.org/spreadsheetml/2006/main">
  <c r="AI65" i="1" l="1"/>
  <c r="AJ7" i="1" l="1"/>
  <c r="AJ6" i="1"/>
  <c r="E6" i="1"/>
  <c r="AI66" i="1" l="1"/>
  <c r="AI67" i="1"/>
  <c r="AI68" i="1"/>
  <c r="AI69" i="1"/>
  <c r="AI70" i="1"/>
  <c r="AE86" i="1"/>
  <c r="U78" i="1"/>
  <c r="AE85" i="1"/>
  <c r="AE87" i="1"/>
  <c r="AE88" i="1"/>
  <c r="AE89" i="1"/>
  <c r="AE84" i="1"/>
  <c r="U90" i="1"/>
  <c r="K90" i="1"/>
  <c r="U76" i="1"/>
  <c r="Z76" i="1" s="1"/>
  <c r="U77" i="1"/>
  <c r="Z77" i="1" s="1"/>
  <c r="AJ77" i="1" s="1"/>
  <c r="U79" i="1"/>
  <c r="Z79" i="1" s="1"/>
  <c r="U80" i="1"/>
  <c r="U75" i="1"/>
  <c r="Z75" i="1" s="1"/>
  <c r="M81" i="1"/>
  <c r="Q81" i="1"/>
  <c r="H81" i="1"/>
  <c r="D81" i="1"/>
  <c r="Q71" i="1"/>
  <c r="W71" i="1"/>
  <c r="AC71" i="1"/>
  <c r="K71" i="1"/>
  <c r="B58" i="1"/>
  <c r="N32" i="1"/>
  <c r="D58" i="1" s="1"/>
  <c r="AL32" i="1"/>
  <c r="B42" i="1"/>
  <c r="N16" i="1"/>
  <c r="D42" i="1" s="1"/>
  <c r="AL16" i="1"/>
  <c r="H42" i="1" s="1"/>
  <c r="U42" i="1" s="1"/>
  <c r="B44" i="1"/>
  <c r="N18" i="1"/>
  <c r="D44" i="1" s="1"/>
  <c r="AL18" i="1"/>
  <c r="B46" i="1"/>
  <c r="D46" i="1"/>
  <c r="AC46" i="1" s="1"/>
  <c r="AL20" i="1"/>
  <c r="H46" i="1" s="1"/>
  <c r="U46" i="1" s="1"/>
  <c r="B48" i="1"/>
  <c r="D48" i="1"/>
  <c r="Q48" i="1" s="1"/>
  <c r="AL22" i="1"/>
  <c r="H48" i="1"/>
  <c r="M48" i="1" s="1"/>
  <c r="B50" i="1"/>
  <c r="N24" i="1"/>
  <c r="D50" i="1" s="1"/>
  <c r="Q50" i="1" s="1"/>
  <c r="AL24" i="1"/>
  <c r="B52" i="1"/>
  <c r="N26" i="1"/>
  <c r="D52" i="1" s="1"/>
  <c r="AL26" i="1"/>
  <c r="B54" i="1"/>
  <c r="N28" i="1"/>
  <c r="D54" i="1" s="1"/>
  <c r="AL28" i="1"/>
  <c r="B56" i="1"/>
  <c r="N30" i="1"/>
  <c r="D56" i="1" s="1"/>
  <c r="AL30" i="1"/>
  <c r="N14" i="1"/>
  <c r="D40" i="1"/>
  <c r="AL14" i="1"/>
  <c r="H40" i="1" s="1"/>
  <c r="B40" i="1"/>
  <c r="AJ34" i="1"/>
  <c r="AG34" i="1"/>
  <c r="AD34" i="1"/>
  <c r="AA34" i="1"/>
  <c r="X34" i="1"/>
  <c r="U35" i="1"/>
  <c r="U34" i="1"/>
  <c r="R34" i="1"/>
  <c r="H58" i="1"/>
  <c r="AE81" i="1"/>
  <c r="U58" i="1" l="1"/>
  <c r="U48" i="1"/>
  <c r="Y48" i="1" s="1"/>
  <c r="AL34" i="1"/>
  <c r="H50" i="1"/>
  <c r="M50" i="1" s="1"/>
  <c r="AI71" i="1"/>
  <c r="D60" i="1"/>
  <c r="AC50" i="1"/>
  <c r="Q40" i="1"/>
  <c r="Q46" i="1"/>
  <c r="Y46" i="1" s="1"/>
  <c r="AG46" i="1" s="1"/>
  <c r="AK46" i="1" s="1"/>
  <c r="H54" i="1"/>
  <c r="M54" i="1" s="1"/>
  <c r="AE90" i="1"/>
  <c r="M40" i="1"/>
  <c r="Q56" i="1"/>
  <c r="AC56" i="1"/>
  <c r="Q54" i="1"/>
  <c r="AC54" i="1"/>
  <c r="AC44" i="1"/>
  <c r="Q44" i="1"/>
  <c r="AC58" i="1"/>
  <c r="Q58" i="1"/>
  <c r="Y58" i="1" s="1"/>
  <c r="M58" i="1"/>
  <c r="AC52" i="1"/>
  <c r="Q52" i="1"/>
  <c r="Q42" i="1"/>
  <c r="Y42" i="1" s="1"/>
  <c r="M42" i="1"/>
  <c r="AC42" i="1"/>
  <c r="AJ75" i="1"/>
  <c r="U40" i="1"/>
  <c r="H44" i="1"/>
  <c r="U44" i="1" s="1"/>
  <c r="AC40" i="1"/>
  <c r="Z80" i="1"/>
  <c r="AJ80" i="1" s="1"/>
  <c r="Z78" i="1"/>
  <c r="Z81" i="1" s="1"/>
  <c r="AJ76" i="1"/>
  <c r="U81" i="1"/>
  <c r="M46" i="1"/>
  <c r="H56" i="1"/>
  <c r="H52" i="1"/>
  <c r="U52" i="1" s="1"/>
  <c r="AC48" i="1"/>
  <c r="AJ79" i="1"/>
  <c r="U50" i="1" l="1"/>
  <c r="Y50" i="1" s="1"/>
  <c r="AG50" i="1" s="1"/>
  <c r="AK50" i="1" s="1"/>
  <c r="H60" i="1"/>
  <c r="Y44" i="1"/>
  <c r="AG44" i="1" s="1"/>
  <c r="AK44" i="1" s="1"/>
  <c r="AG42" i="1"/>
  <c r="AK42" i="1" s="1"/>
  <c r="AG58" i="1"/>
  <c r="AK58" i="1" s="1"/>
  <c r="M44" i="1"/>
  <c r="U54" i="1"/>
  <c r="Y54" i="1" s="1"/>
  <c r="AG54" i="1" s="1"/>
  <c r="AK54" i="1" s="1"/>
  <c r="AG48" i="1"/>
  <c r="AK48" i="1" s="1"/>
  <c r="Y52" i="1"/>
  <c r="U56" i="1"/>
  <c r="Y56" i="1" s="1"/>
  <c r="AG56" i="1" s="1"/>
  <c r="AK56" i="1" s="1"/>
  <c r="AG52" i="1"/>
  <c r="AK52" i="1" s="1"/>
  <c r="Q60" i="1"/>
  <c r="M52" i="1"/>
  <c r="M60" i="1" s="1"/>
  <c r="AJ78" i="1"/>
  <c r="AJ81" i="1" s="1"/>
  <c r="M56" i="1"/>
  <c r="Y40" i="1"/>
  <c r="AC60" i="1"/>
  <c r="U60" i="1" l="1"/>
  <c r="Y60" i="1"/>
  <c r="AG40" i="1"/>
  <c r="AG60" i="1" l="1"/>
  <c r="AK40" i="1"/>
  <c r="AK60" i="1" s="1"/>
</calcChain>
</file>

<file path=xl/comments1.xml><?xml version="1.0" encoding="utf-8"?>
<comments xmlns="http://schemas.openxmlformats.org/spreadsheetml/2006/main">
  <authors>
    <author>admin</author>
    <author>TAEJO</author>
  </authors>
  <commentList>
    <comment ref="Y10" authorId="0" shapeId="0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업무사용비율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업무용승용차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관련비용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명세
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가. “부동산임대업주업법인”여부란은 다음요건을 모두 갖춘 경우 “여”에 체크합니다(「법인세법 시행령」제42조제2항의 요건에 해당하는 법인)
  ⅰ)지배주주와 그 특수관계자 지분이 50% 초과, ⅱ)부동산 임대업을 주업으로 하거나 매출액 중 부동산 또는 부동산상의 권리 대여·이자·배당 소득의 합계가 70%이상, ⅲ)상시 근로자수가 5인 미만일 것
 나.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차량번호란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업무용승용차의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차량번호를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</t>
        </r>
        <r>
          <rPr>
            <sz val="9"/>
            <color indexed="10"/>
            <rFont val="맑은 고딕"/>
            <family val="3"/>
            <charset val="129"/>
          </rPr>
          <t>다.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차종란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업무용승용차의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</t>
        </r>
        <r>
          <rPr>
            <sz val="9"/>
            <color indexed="10"/>
            <rFont val="맑은 고딕"/>
            <family val="3"/>
            <charset val="129"/>
          </rPr>
          <t xml:space="preserve"> 라.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임차여부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업무용승용차의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임차여부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자가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렌트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리스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0"/>
            <rFont val="맑은 고딕"/>
            <family val="3"/>
            <charset val="129"/>
          </rPr>
          <t xml:space="preserve"> 마.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보험가입여부란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④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자동차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기재형식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10"/>
            <rFont val="맑은 고딕"/>
            <family val="3"/>
            <charset val="129"/>
          </rPr>
          <t xml:space="preserve"> 바. 운행기록작성여부란(): 「법인세법 시행령」 제50조의2제5항에 따른 운행기록 등의 작성여부를 적습니다. (기재형식 : 여 또는 부 해당란에 √)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10"/>
            <rFont val="맑은 고딕"/>
            <family val="3"/>
            <charset val="129"/>
          </rPr>
          <t xml:space="preserve"> 사.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총주행거리란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돋움"/>
            <family val="3"/>
            <charset val="129"/>
          </rPr>
          <t>⑥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주행거리를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0"/>
            <rFont val="맑은 고딕"/>
            <family val="3"/>
            <charset val="129"/>
          </rPr>
          <t xml:space="preserve"> 아.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사용거리란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돋움"/>
            <family val="3"/>
            <charset val="129"/>
          </rPr>
          <t>⑦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거래처ㆍ대리점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방문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참석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판촉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활동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직무와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업무수행에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거리를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0"/>
            <rFont val="맑은 고딕"/>
            <family val="3"/>
            <charset val="129"/>
          </rPr>
          <t xml:space="preserve"> 자.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업무사용비율란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적으며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운행기록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1.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업무용승용차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관련비용이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trike/>
            <sz val="9"/>
            <color indexed="81"/>
            <rFont val="맑은 고딕"/>
            <family val="3"/>
            <charset val="129"/>
          </rPr>
          <t>1천만원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1,500만원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42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10"/>
            <rFont val="맑은 고딕"/>
            <family val="3"/>
            <charset val="129"/>
          </rPr>
          <t>(부동산임대업주업법인)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500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같음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이하인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100
  2.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업무용승용차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관련비용이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trike/>
            <sz val="9"/>
            <color indexed="81"/>
            <rFont val="맑은 고딕"/>
            <family val="3"/>
            <charset val="129"/>
          </rPr>
          <t>1천만원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1,500만원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10"/>
            <rFont val="맑은 고딕"/>
            <family val="3"/>
            <charset val="129"/>
          </rPr>
          <t>1,500만원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업무용승용차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관련비용으로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비율
</t>
        </r>
        <r>
          <rPr>
            <sz val="9"/>
            <color indexed="81"/>
            <rFont val="Tahoma"/>
            <family val="2"/>
          </rPr>
          <t xml:space="preserve">   *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임차의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임차개시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1,500만원</t>
        </r>
        <r>
          <rPr>
            <sz val="9"/>
            <color indexed="81"/>
            <rFont val="Tahoma"/>
            <family val="2"/>
          </rPr>
          <t xml:space="preserve"> ×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임차기간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월수</t>
        </r>
        <r>
          <rPr>
            <sz val="9"/>
            <color indexed="81"/>
            <rFont val="Tahoma"/>
            <family val="2"/>
          </rPr>
          <t>/12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10"/>
            <rFont val="맑은 고딕"/>
            <family val="3"/>
            <charset val="129"/>
          </rPr>
          <t xml:space="preserve"> 차.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임차기간란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돋움"/>
            <family val="3"/>
            <charset val="129"/>
          </rPr>
          <t>⑩</t>
        </r>
        <r>
          <rPr>
            <sz val="9"/>
            <color indexed="81"/>
            <rFont val="Tahoma"/>
            <family val="2"/>
          </rPr>
          <t xml:space="preserve">) :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임차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취득일부터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처분일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임차의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임차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개시일부터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0"/>
            <rFont val="맑은 고딕"/>
            <family val="3"/>
            <charset val="129"/>
          </rPr>
          <t xml:space="preserve"> 타.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업무용승용차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관련비용란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돋움"/>
            <family val="3"/>
            <charset val="129"/>
          </rPr>
          <t>⑪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업무용승용차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관련비용을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M37" authorId="1" shapeId="0">
      <text>
        <r>
          <rPr>
            <sz val="9"/>
            <color indexed="81"/>
            <rFont val="굴림"/>
            <family val="3"/>
            <charset val="129"/>
          </rPr>
          <t>2. 업무용승용차 관련비용 손금불산입액 계산
 가. 업무사용금액(</t>
        </r>
        <r>
          <rPr>
            <sz val="9"/>
            <color indexed="10"/>
            <rFont val="굴림"/>
            <family val="3"/>
            <charset val="129"/>
          </rPr>
          <t>23</t>
        </r>
        <r>
          <rPr>
            <sz val="9"/>
            <color indexed="81"/>
            <rFont val="굴림"/>
            <family val="3"/>
            <charset val="129"/>
          </rPr>
          <t>): 업무용승용차 관련비용에 업무사용비율을 곱한 비율을 적용하여 계산합니다.
 나. 업무외사용금액(</t>
        </r>
        <r>
          <rPr>
            <sz val="9"/>
            <color indexed="10"/>
            <rFont val="굴림"/>
            <family val="3"/>
            <charset val="129"/>
          </rPr>
          <t>24</t>
        </r>
        <r>
          <rPr>
            <sz val="9"/>
            <color indexed="81"/>
            <rFont val="굴림"/>
            <family val="3"/>
            <charset val="129"/>
          </rPr>
          <t>): 업무용승용차 관련비용에서 업무사용금액을 차감한 금액을 적습니다.
 다. 감가상각비(상당액) 한도초과금액(</t>
        </r>
        <r>
          <rPr>
            <sz val="9"/>
            <color indexed="10"/>
            <rFont val="굴림"/>
            <family val="3"/>
            <charset val="129"/>
          </rPr>
          <t>31</t>
        </r>
        <r>
          <rPr>
            <sz val="9"/>
            <color indexed="81"/>
            <rFont val="굴림"/>
            <family val="3"/>
            <charset val="129"/>
          </rPr>
          <t>): 업무사용금액 중 감가상각비(상당액)이 800만원(「법인세법 시행령」제42조 제2항에 해당하는 경우에는 400만원)을 초과하는 금액을 적습니다.
   * 사업연도 중 취득 또는 처분(임차의 경우 임차개시 또는 종료)하는 경우 800만원 × 보유 또는 임차기간 월수/12를 초과하는 금액</t>
        </r>
      </text>
    </comment>
    <comment ref="N63" authorId="1" shapeId="0">
      <text>
        <r>
          <rPr>
            <sz val="9"/>
            <color indexed="81"/>
            <rFont val="굴림"/>
            <family val="3"/>
            <charset val="129"/>
          </rPr>
          <t>3. 감가상각비(상당액) 한도초과금액 명세
 가. 전기이월(</t>
        </r>
        <r>
          <rPr>
            <sz val="9"/>
            <color indexed="10"/>
            <rFont val="굴림"/>
            <family val="3"/>
            <charset val="129"/>
          </rPr>
          <t>38</t>
        </r>
        <r>
          <rPr>
            <sz val="9"/>
            <color indexed="81"/>
            <rFont val="굴림"/>
            <family val="3"/>
            <charset val="129"/>
          </rPr>
          <t>): 전기에 발생한 차기이월액을 적습니다.
 나. 감가상각비(상당액) 한도초과액 누계(</t>
        </r>
        <r>
          <rPr>
            <sz val="9"/>
            <color indexed="10"/>
            <rFont val="굴림"/>
            <family val="3"/>
            <charset val="129"/>
          </rPr>
          <t>40</t>
        </r>
        <r>
          <rPr>
            <sz val="9"/>
            <color indexed="81"/>
            <rFont val="굴림"/>
            <family val="3"/>
            <charset val="129"/>
          </rPr>
          <t xml:space="preserve">): </t>
        </r>
        <r>
          <rPr>
            <sz val="9"/>
            <color indexed="10"/>
            <rFont val="굴림"/>
            <family val="3"/>
            <charset val="129"/>
          </rPr>
          <t>38</t>
        </r>
        <r>
          <rPr>
            <sz val="9"/>
            <color indexed="81"/>
            <rFont val="굴림"/>
            <family val="3"/>
            <charset val="129"/>
          </rPr>
          <t xml:space="preserve">.의 금액과 </t>
        </r>
        <r>
          <rPr>
            <sz val="9"/>
            <color indexed="10"/>
            <rFont val="굴림"/>
            <family val="3"/>
            <charset val="129"/>
          </rPr>
          <t>39</t>
        </r>
        <r>
          <rPr>
            <sz val="9"/>
            <color indexed="81"/>
            <rFont val="굴림"/>
            <family val="3"/>
            <charset val="129"/>
          </rPr>
          <t>.의 금액을 합한 금액을 적습니다.
 다. 손금추인(산입)액(</t>
        </r>
        <r>
          <rPr>
            <sz val="9"/>
            <color indexed="10"/>
            <rFont val="굴림"/>
            <family val="3"/>
            <charset val="129"/>
          </rPr>
          <t>41</t>
        </r>
        <r>
          <rPr>
            <sz val="9"/>
            <color indexed="81"/>
            <rFont val="굴림"/>
            <family val="3"/>
            <charset val="129"/>
          </rPr>
          <t xml:space="preserve">): 「법인세법 시행령」 제50조의2제11항의 방법에 따른 감가상각비(상당액) 이월액을 손금으로 추인(산입) 합니다.
</t>
        </r>
      </text>
    </comment>
    <comment ref="H73" authorId="0" shapeId="0">
      <text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업무용승용차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처분손실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계산
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Tahoma"/>
            <family val="2"/>
          </rPr>
          <t>48</t>
        </r>
        <r>
          <rPr>
            <sz val="9"/>
            <color indexed="81"/>
            <rFont val="Tahoma"/>
            <family val="2"/>
          </rPr>
          <t>):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상각범위액까지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처분손실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Tahoma"/>
            <family val="2"/>
          </rPr>
          <t>51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81"/>
            <rFont val="돋움"/>
            <family val="3"/>
            <charset val="129"/>
          </rPr>
          <t>처분손실이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</t>
        </r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당기손금산입액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Tahoma"/>
            <family val="2"/>
          </rPr>
          <t>52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10"/>
            <rFont val="Tahoma"/>
            <family val="2"/>
          </rPr>
          <t>51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800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42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400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이하인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 *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사업연도가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800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 ×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월수</t>
        </r>
        <r>
          <rPr>
            <sz val="9"/>
            <color indexed="81"/>
            <rFont val="Tahoma"/>
            <family val="2"/>
          </rPr>
          <t>/12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
 </t>
        </r>
        <r>
          <rPr>
            <sz val="9"/>
            <color indexed="81"/>
            <rFont val="돋움"/>
            <family val="3"/>
            <charset val="129"/>
          </rPr>
          <t>라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처분손실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10"/>
            <rFont val="Tahoma"/>
            <family val="2"/>
          </rPr>
          <t>53</t>
        </r>
        <r>
          <rPr>
            <sz val="9"/>
            <color indexed="81"/>
            <rFont val="Tahoma"/>
            <family val="2"/>
          </rPr>
          <t xml:space="preserve">): </t>
        </r>
        <r>
          <rPr>
            <sz val="9"/>
            <color indexed="10"/>
            <rFont val="Tahoma"/>
            <family val="2"/>
          </rPr>
          <t>51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Tahoma"/>
            <family val="2"/>
          </rPr>
          <t>52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K83" authorId="1" shapeId="0">
      <text>
        <r>
          <rPr>
            <sz val="9"/>
            <color indexed="81"/>
            <rFont val="굴림"/>
            <family val="3"/>
            <charset val="129"/>
          </rPr>
          <t>5. 업무용승용차 처분손실 한도초과금액 명세
 가. 전기이월액(</t>
        </r>
        <r>
          <rPr>
            <sz val="9"/>
            <color indexed="10"/>
            <rFont val="굴림"/>
            <family val="3"/>
            <charset val="129"/>
          </rPr>
          <t>58</t>
        </r>
        <r>
          <rPr>
            <sz val="9"/>
            <color indexed="81"/>
            <rFont val="굴림"/>
            <family val="3"/>
            <charset val="129"/>
          </rPr>
          <t>) : 전기에 발생한 차기이월액을 적습니다.
 나. 손금산입액(</t>
        </r>
        <r>
          <rPr>
            <sz val="9"/>
            <color indexed="10"/>
            <rFont val="굴림"/>
            <family val="3"/>
            <charset val="129"/>
          </rPr>
          <t>59</t>
        </r>
        <r>
          <rPr>
            <sz val="9"/>
            <color indexed="81"/>
            <rFont val="굴림"/>
            <family val="3"/>
            <charset val="129"/>
          </rPr>
          <t xml:space="preserve">) : 전기이월액 중 800만원(「법인세법 시행령」제42조제2항에 해당하는 경우에는 400만원)을 한도로 손금에 산입할 금액을 적습니다.
</t>
        </r>
        <r>
          <rPr>
            <sz val="9"/>
            <color indexed="10"/>
            <rFont val="굴림"/>
            <family val="3"/>
            <charset val="129"/>
          </rPr>
          <t xml:space="preserve">   * 해당 사업연도가 1년 미만인 경우 800만원X해당 사업연도 월수/12를 초과하는 금액 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<sst xmlns="http://schemas.openxmlformats.org/spreadsheetml/2006/main" count="106" uniqueCount="86">
  <si>
    <t>사업연도</t>
    <phoneticPr fontId="23" type="noConversion"/>
  </si>
  <si>
    <t>법인명</t>
    <phoneticPr fontId="23" type="noConversion"/>
  </si>
  <si>
    <t>사업자등록번호</t>
    <phoneticPr fontId="23" type="noConversion"/>
  </si>
  <si>
    <t>업무용승용차 관련비용 명세서</t>
    <phoneticPr fontId="23" type="noConversion"/>
  </si>
  <si>
    <r>
      <t>(</t>
    </r>
    <r>
      <rPr>
        <sz val="9"/>
        <rFont val="굴림"/>
        <family val="3"/>
        <charset val="129"/>
      </rPr>
      <t>3쪽 중 제1</t>
    </r>
    <r>
      <rPr>
        <sz val="9"/>
        <rFont val="굴림"/>
        <family val="3"/>
        <charset val="129"/>
      </rPr>
      <t>쪽)</t>
    </r>
    <phoneticPr fontId="23" type="noConversion"/>
  </si>
  <si>
    <t>승용차</t>
    <phoneticPr fontId="23" type="noConversion"/>
  </si>
  <si>
    <t>①
차량
번호</t>
    <phoneticPr fontId="23" type="noConversion"/>
  </si>
  <si>
    <t>②
차종</t>
    <phoneticPr fontId="23" type="noConversion"/>
  </si>
  <si>
    <t>③
임차
여부</t>
    <phoneticPr fontId="23" type="noConversion"/>
  </si>
  <si>
    <t>④
보험가입여부</t>
    <phoneticPr fontId="23" type="noConversion"/>
  </si>
  <si>
    <t>자가</t>
    <phoneticPr fontId="23" type="noConversion"/>
  </si>
  <si>
    <t>여</t>
    <phoneticPr fontId="23" type="noConversion"/>
  </si>
  <si>
    <t>2. 업무용승용차 관련비용 손금불산입 계산</t>
    <phoneticPr fontId="23" type="noConversion"/>
  </si>
  <si>
    <r>
      <t>승용차(</t>
    </r>
    <r>
      <rPr>
        <sz val="9"/>
        <rFont val="굴림"/>
        <family val="3"/>
        <charset val="129"/>
      </rPr>
      <t>suv)</t>
    </r>
    <phoneticPr fontId="23" type="noConversion"/>
  </si>
  <si>
    <t>리스</t>
    <phoneticPr fontId="23" type="noConversion"/>
  </si>
  <si>
    <t>렌트</t>
    <phoneticPr fontId="23" type="noConversion"/>
  </si>
  <si>
    <r>
      <t>(</t>
    </r>
    <r>
      <rPr>
        <sz val="9"/>
        <rFont val="굴림"/>
        <family val="3"/>
        <charset val="129"/>
      </rPr>
      <t>3쪽 중 제2</t>
    </r>
    <r>
      <rPr>
        <sz val="9"/>
        <rFont val="굴림"/>
        <family val="3"/>
        <charset val="129"/>
      </rPr>
      <t>쪽)</t>
    </r>
    <phoneticPr fontId="23" type="noConversion"/>
  </si>
  <si>
    <t>3. 감가상각비(상당액) 한도초과금액 이월명세</t>
    <phoneticPr fontId="23" type="noConversion"/>
  </si>
  <si>
    <t>승용차
(suv)</t>
    <phoneticPr fontId="23" type="noConversion"/>
  </si>
  <si>
    <t>2015.5.16.</t>
    <phoneticPr fontId="23" type="noConversion"/>
  </si>
  <si>
    <t>2016.1.20.</t>
    <phoneticPr fontId="23" type="noConversion"/>
  </si>
  <si>
    <t>2014.9.2.</t>
    <phoneticPr fontId="23" type="noConversion"/>
  </si>
  <si>
    <t>2014.4.10.</t>
    <phoneticPr fontId="23" type="noConversion"/>
  </si>
  <si>
    <t>5. 업무용승용차 처분손실 한도초과금액 이월명세</t>
    <phoneticPr fontId="23" type="noConversion"/>
  </si>
  <si>
    <t>210mm×297mm[백상지 80g/㎡ 또는 중질지 80g/㎡]</t>
    <phoneticPr fontId="23" type="noConversion"/>
  </si>
  <si>
    <r>
      <t>1</t>
    </r>
    <r>
      <rPr>
        <sz val="9"/>
        <rFont val="굴림"/>
        <family val="3"/>
        <charset val="129"/>
      </rPr>
      <t>80101~181231</t>
    </r>
    <phoneticPr fontId="23" type="noConversion"/>
  </si>
  <si>
    <r>
      <t xml:space="preserve">■ 법인세법 시행규칙 [별지 제29호서식] </t>
    </r>
    <r>
      <rPr>
        <sz val="9"/>
        <color rgb="FFFF0000"/>
        <rFont val="굴림"/>
        <family val="3"/>
        <charset val="129"/>
      </rPr>
      <t>&lt;개정 2020. 00. 00.&gt;</t>
    </r>
    <phoneticPr fontId="23" type="noConversion"/>
  </si>
  <si>
    <r>
      <t xml:space="preserve">1. 업무사용비율 및 업무용승용차 관련비용 명세 </t>
    </r>
    <r>
      <rPr>
        <b/>
        <sz val="10"/>
        <color rgb="FFFF0000"/>
        <rFont val="굴림"/>
        <family val="3"/>
        <charset val="129"/>
      </rPr>
      <t xml:space="preserve">【부동산임대업주업법인 </t>
    </r>
    <r>
      <rPr>
        <b/>
        <sz val="10"/>
        <color rgb="FFFF0000"/>
        <rFont val="맑은 고딕"/>
        <family val="3"/>
        <charset val="129"/>
      </rPr>
      <t>□여</t>
    </r>
    <r>
      <rPr>
        <b/>
        <sz val="10"/>
        <color rgb="FFFF0000"/>
        <rFont val="굴림"/>
        <family val="3"/>
        <charset val="129"/>
      </rPr>
      <t xml:space="preserve">, </t>
    </r>
    <r>
      <rPr>
        <b/>
        <sz val="10"/>
        <color rgb="FFFF0000"/>
        <rFont val="맑은 고딕"/>
        <family val="3"/>
        <charset val="129"/>
      </rPr>
      <t>□부</t>
    </r>
    <r>
      <rPr>
        <b/>
        <sz val="10"/>
        <color rgb="FFFF0000"/>
        <rFont val="굴림"/>
        <family val="3"/>
        <charset val="129"/>
      </rPr>
      <t>】</t>
    </r>
    <phoneticPr fontId="23" type="noConversion"/>
  </si>
  <si>
    <t>⑤
운행기록작성여부</t>
    <phoneticPr fontId="23" type="noConversion"/>
  </si>
  <si>
    <r>
      <rPr>
        <sz val="9"/>
        <color rgb="FFFF0000"/>
        <rFont val="굴림"/>
        <family val="3"/>
        <charset val="129"/>
      </rPr>
      <t>⑥</t>
    </r>
    <r>
      <rPr>
        <sz val="9"/>
        <rFont val="굴림"/>
        <family val="3"/>
        <charset val="129"/>
      </rPr>
      <t xml:space="preserve">
총주행
거리
(km)</t>
    </r>
    <phoneticPr fontId="23" type="noConversion"/>
  </si>
  <si>
    <r>
      <rPr>
        <sz val="9"/>
        <color rgb="FFFF0000"/>
        <rFont val="굴림"/>
        <family val="3"/>
        <charset val="129"/>
      </rPr>
      <t>⑦</t>
    </r>
    <r>
      <rPr>
        <sz val="9"/>
        <rFont val="굴림"/>
        <family val="3"/>
        <charset val="129"/>
      </rPr>
      <t xml:space="preserve">
업무용
사용
거리
(km)</t>
    </r>
    <phoneticPr fontId="23" type="noConversion"/>
  </si>
  <si>
    <r>
      <rPr>
        <sz val="9"/>
        <color rgb="FFFF0000"/>
        <rFont val="굴림"/>
        <family val="3"/>
        <charset val="129"/>
      </rPr>
      <t>⑧</t>
    </r>
    <r>
      <rPr>
        <sz val="9"/>
        <rFont val="굴림"/>
        <family val="3"/>
        <charset val="129"/>
      </rPr>
      <t xml:space="preserve">
업무사용비율
(</t>
    </r>
    <r>
      <rPr>
        <sz val="9"/>
        <color rgb="FFFF0000"/>
        <rFont val="굴림"/>
        <family val="3"/>
        <charset val="129"/>
      </rPr>
      <t>⑦/⑥</t>
    </r>
    <r>
      <rPr>
        <sz val="9"/>
        <rFont val="굴림"/>
        <family val="3"/>
        <charset val="129"/>
      </rPr>
      <t>)</t>
    </r>
    <phoneticPr fontId="23" type="noConversion"/>
  </si>
  <si>
    <r>
      <rPr>
        <sz val="9"/>
        <color rgb="FFFF0000"/>
        <rFont val="굴림"/>
        <family val="3"/>
        <charset val="129"/>
      </rPr>
      <t>⑨</t>
    </r>
    <r>
      <rPr>
        <sz val="9"/>
        <rFont val="굴림"/>
        <family val="3"/>
        <charset val="129"/>
      </rPr>
      <t xml:space="preserve"> 취득가액
(취득일, 임차기간)</t>
    </r>
    <phoneticPr fontId="23" type="noConversion"/>
  </si>
  <si>
    <r>
      <rPr>
        <sz val="7"/>
        <color rgb="FFFF0000"/>
        <rFont val="굴림"/>
        <family val="3"/>
        <charset val="129"/>
      </rPr>
      <t xml:space="preserve">⑩ </t>
    </r>
    <r>
      <rPr>
        <sz val="7"/>
        <rFont val="굴림"/>
        <family val="3"/>
        <charset val="129"/>
      </rPr>
      <t>해당연도 보유 또는 임차기간월수</t>
    </r>
    <phoneticPr fontId="23" type="noConversion"/>
  </si>
  <si>
    <r>
      <rPr>
        <sz val="9"/>
        <color rgb="FFFF0000"/>
        <rFont val="굴림"/>
        <family val="3"/>
        <charset val="129"/>
      </rPr>
      <t>⑪</t>
    </r>
    <r>
      <rPr>
        <sz val="9"/>
        <rFont val="굴림"/>
        <family val="3"/>
        <charset val="129"/>
      </rPr>
      <t xml:space="preserve"> 업무용승용차 관련비용</t>
    </r>
    <phoneticPr fontId="23" type="noConversion"/>
  </si>
  <si>
    <r>
      <rPr>
        <sz val="9"/>
        <color rgb="FFFF0000"/>
        <rFont val="굴림"/>
        <family val="3"/>
        <charset val="129"/>
      </rPr>
      <t>⑫</t>
    </r>
    <r>
      <rPr>
        <sz val="9"/>
        <rFont val="굴림"/>
        <family val="3"/>
        <charset val="129"/>
      </rPr>
      <t xml:space="preserve">
감가
상각비</t>
    </r>
    <phoneticPr fontId="23" type="noConversion"/>
  </si>
  <si>
    <r>
      <rPr>
        <sz val="9"/>
        <color rgb="FFFF0000"/>
        <rFont val="굴림"/>
        <family val="3"/>
        <charset val="129"/>
      </rPr>
      <t>⑬</t>
    </r>
    <r>
      <rPr>
        <sz val="9"/>
        <rFont val="굴림"/>
        <family val="3"/>
        <charset val="129"/>
      </rPr>
      <t xml:space="preserve"> 임차료</t>
    </r>
    <phoneticPr fontId="23" type="noConversion"/>
  </si>
  <si>
    <r>
      <rPr>
        <sz val="9"/>
        <color rgb="FFFF0000"/>
        <rFont val="굴림"/>
        <family val="3"/>
        <charset val="129"/>
      </rPr>
      <t>⑭</t>
    </r>
    <r>
      <rPr>
        <sz val="9"/>
        <rFont val="굴림"/>
        <family val="3"/>
        <charset val="129"/>
      </rPr>
      <t xml:space="preserve"> 감가상각비상당액</t>
    </r>
    <phoneticPr fontId="23" type="noConversion"/>
  </si>
  <si>
    <r>
      <rPr>
        <sz val="9"/>
        <color rgb="FFFF0000"/>
        <rFont val="굴림"/>
        <family val="3"/>
        <charset val="129"/>
      </rPr>
      <t>⑮</t>
    </r>
    <r>
      <rPr>
        <sz val="9"/>
        <rFont val="굴림"/>
        <family val="3"/>
        <charset val="129"/>
      </rPr>
      <t xml:space="preserve">
유류비</t>
    </r>
    <phoneticPr fontId="23" type="noConversion"/>
  </si>
  <si>
    <r>
      <rPr>
        <sz val="9"/>
        <color rgb="FFFF0000"/>
        <rFont val="MS Gothic"/>
        <family val="3"/>
      </rPr>
      <t>⑯</t>
    </r>
    <r>
      <rPr>
        <sz val="9"/>
        <rFont val="굴림"/>
        <family val="3"/>
        <charset val="129"/>
      </rPr>
      <t xml:space="preserve">
보험료</t>
    </r>
    <phoneticPr fontId="23" type="noConversion"/>
  </si>
  <si>
    <r>
      <rPr>
        <sz val="9"/>
        <color rgb="FFFF0000"/>
        <rFont val="MS Gothic"/>
        <family val="3"/>
      </rPr>
      <t>⑰</t>
    </r>
    <r>
      <rPr>
        <sz val="9"/>
        <rFont val="굴림"/>
        <family val="3"/>
        <charset val="129"/>
      </rPr>
      <t xml:space="preserve">
수선비</t>
    </r>
    <phoneticPr fontId="23" type="noConversion"/>
  </si>
  <si>
    <r>
      <rPr>
        <sz val="9"/>
        <color rgb="FFFF0000"/>
        <rFont val="MS Gothic"/>
        <family val="3"/>
      </rPr>
      <t>⑱</t>
    </r>
    <r>
      <rPr>
        <sz val="9"/>
        <rFont val="굴림"/>
        <family val="3"/>
        <charset val="129"/>
      </rPr>
      <t xml:space="preserve">
자동차세</t>
    </r>
    <phoneticPr fontId="23" type="noConversion"/>
  </si>
  <si>
    <r>
      <rPr>
        <sz val="9"/>
        <color rgb="FFFF0000"/>
        <rFont val="MS Gothic"/>
        <family val="3"/>
      </rPr>
      <t>⑲</t>
    </r>
    <r>
      <rPr>
        <sz val="9"/>
        <rFont val="MS Gothic"/>
        <family val="3"/>
        <charset val="128"/>
      </rPr>
      <t xml:space="preserve">
</t>
    </r>
    <r>
      <rPr>
        <sz val="9"/>
        <rFont val="굴림"/>
        <family val="3"/>
        <charset val="129"/>
      </rPr>
      <t>기타</t>
    </r>
    <phoneticPr fontId="23" type="noConversion"/>
  </si>
  <si>
    <r>
      <rPr>
        <sz val="9"/>
        <color rgb="FFFF0000"/>
        <rFont val="MS Gothic"/>
        <family val="3"/>
      </rPr>
      <t>⑳</t>
    </r>
    <r>
      <rPr>
        <sz val="9"/>
        <rFont val="MS Gothic"/>
        <family val="3"/>
        <charset val="128"/>
      </rPr>
      <t xml:space="preserve">
</t>
    </r>
    <r>
      <rPr>
        <sz val="9"/>
        <rFont val="굴림"/>
        <family val="3"/>
        <charset val="129"/>
      </rPr>
      <t>합계</t>
    </r>
    <phoneticPr fontId="23" type="noConversion"/>
  </si>
  <si>
    <r>
      <rPr>
        <sz val="9"/>
        <color rgb="FFFF0000"/>
        <rFont val="굴림"/>
        <family val="3"/>
        <charset val="129"/>
      </rPr>
      <t>21</t>
    </r>
    <r>
      <rPr>
        <sz val="9"/>
        <rFont val="굴림"/>
        <family val="3"/>
        <charset val="129"/>
      </rPr>
      <t>.
합계</t>
    </r>
    <phoneticPr fontId="23" type="noConversion"/>
  </si>
  <si>
    <r>
      <rPr>
        <sz val="9"/>
        <color rgb="FFFF0000"/>
        <rFont val="MS Gothic"/>
        <family val="3"/>
      </rPr>
      <t>22</t>
    </r>
    <r>
      <rPr>
        <sz val="9"/>
        <rFont val="MS Gothic"/>
        <family val="3"/>
        <charset val="128"/>
      </rPr>
      <t xml:space="preserve">.
</t>
    </r>
    <r>
      <rPr>
        <sz val="9"/>
        <rFont val="굴림"/>
        <family val="3"/>
        <charset val="129"/>
      </rPr>
      <t>차량
번호</t>
    </r>
    <phoneticPr fontId="23" type="noConversion"/>
  </si>
  <si>
    <r>
      <rPr>
        <sz val="9"/>
        <color rgb="FFFF0000"/>
        <rFont val="MS Gothic"/>
        <family val="3"/>
        <charset val="128"/>
      </rPr>
      <t>23</t>
    </r>
    <r>
      <rPr>
        <sz val="9"/>
        <rFont val="MS Gothic"/>
        <family val="3"/>
        <charset val="128"/>
      </rPr>
      <t>.</t>
    </r>
    <r>
      <rPr>
        <sz val="9"/>
        <rFont val="굴림"/>
        <family val="3"/>
        <charset val="129"/>
      </rPr>
      <t>업무사용금액</t>
    </r>
    <phoneticPr fontId="23" type="noConversion"/>
  </si>
  <si>
    <r>
      <rPr>
        <sz val="9"/>
        <color rgb="FFFF0000"/>
        <rFont val="굴림"/>
        <family val="3"/>
        <charset val="129"/>
      </rPr>
      <t>25</t>
    </r>
    <r>
      <rPr>
        <sz val="9"/>
        <rFont val="굴림"/>
        <family val="3"/>
        <charset val="129"/>
      </rPr>
      <t>.감가상각비
(상당액)
[(</t>
    </r>
    <r>
      <rPr>
        <sz val="9"/>
        <color rgb="FFFF0000"/>
        <rFont val="굴림"/>
        <family val="3"/>
        <charset val="129"/>
      </rPr>
      <t>⑫</t>
    </r>
    <r>
      <rPr>
        <sz val="9"/>
        <rFont val="굴림"/>
        <family val="3"/>
        <charset val="129"/>
      </rPr>
      <t>또는</t>
    </r>
    <r>
      <rPr>
        <sz val="9"/>
        <color rgb="FFFF0000"/>
        <rFont val="굴림"/>
        <family val="3"/>
        <charset val="129"/>
      </rPr>
      <t>⑭</t>
    </r>
    <r>
      <rPr>
        <sz val="9"/>
        <rFont val="굴림"/>
        <family val="3"/>
        <charset val="129"/>
      </rPr>
      <t>)×</t>
    </r>
    <r>
      <rPr>
        <sz val="9"/>
        <color rgb="FFFF0000"/>
        <rFont val="굴림"/>
        <family val="3"/>
        <charset val="129"/>
      </rPr>
      <t>⑧</t>
    </r>
    <r>
      <rPr>
        <sz val="9"/>
        <rFont val="굴림"/>
        <family val="3"/>
        <charset val="129"/>
      </rPr>
      <t>)]</t>
    </r>
    <phoneticPr fontId="23" type="noConversion"/>
  </si>
  <si>
    <r>
      <rPr>
        <sz val="9"/>
        <color rgb="FFFF0000"/>
        <rFont val="굴림"/>
        <family val="3"/>
        <charset val="129"/>
      </rPr>
      <t>26</t>
    </r>
    <r>
      <rPr>
        <sz val="9"/>
        <rFont val="굴림"/>
        <family val="3"/>
        <charset val="129"/>
      </rPr>
      <t>.관련비용
[(</t>
    </r>
    <r>
      <rPr>
        <sz val="9"/>
        <color rgb="FFFF0000"/>
        <rFont val="MS Gothic"/>
        <family val="3"/>
      </rPr>
      <t>⑳</t>
    </r>
    <r>
      <rPr>
        <sz val="9"/>
        <rFont val="굴림"/>
        <family val="3"/>
        <charset val="129"/>
      </rPr>
      <t>-</t>
    </r>
    <r>
      <rPr>
        <sz val="9"/>
        <color rgb="FFFF0000"/>
        <rFont val="굴림"/>
        <family val="3"/>
        <charset val="129"/>
      </rPr>
      <t>⑫</t>
    </r>
    <r>
      <rPr>
        <sz val="9"/>
        <rFont val="굴림"/>
        <family val="3"/>
        <charset val="129"/>
      </rPr>
      <t xml:space="preserve">) 또는 
</t>
    </r>
    <r>
      <rPr>
        <sz val="9"/>
        <color rgb="FFFF0000"/>
        <rFont val="MS Gothic"/>
        <family val="3"/>
      </rPr>
      <t>⑳</t>
    </r>
    <r>
      <rPr>
        <sz val="9"/>
        <rFont val="굴림"/>
        <family val="3"/>
        <charset val="129"/>
      </rPr>
      <t>-</t>
    </r>
    <r>
      <rPr>
        <sz val="9"/>
        <color rgb="FFFF0000"/>
        <rFont val="굴림"/>
        <family val="3"/>
        <charset val="129"/>
      </rPr>
      <t>⑭</t>
    </r>
    <r>
      <rPr>
        <sz val="9"/>
        <rFont val="굴림"/>
        <family val="3"/>
        <charset val="129"/>
      </rPr>
      <t>)×</t>
    </r>
    <r>
      <rPr>
        <sz val="9"/>
        <color rgb="FFFF0000"/>
        <rFont val="굴림"/>
        <family val="3"/>
        <charset val="129"/>
      </rPr>
      <t>⑧</t>
    </r>
    <r>
      <rPr>
        <sz val="9"/>
        <rFont val="굴림"/>
        <family val="3"/>
        <charset val="129"/>
      </rPr>
      <t>)]</t>
    </r>
    <phoneticPr fontId="23" type="noConversion"/>
  </si>
  <si>
    <r>
      <rPr>
        <sz val="9"/>
        <color rgb="FFFF0000"/>
        <rFont val="굴림"/>
        <family val="3"/>
        <charset val="129"/>
      </rPr>
      <t>27</t>
    </r>
    <r>
      <rPr>
        <sz val="9"/>
        <rFont val="굴림"/>
        <family val="3"/>
        <charset val="129"/>
      </rPr>
      <t>.합계
(</t>
    </r>
    <r>
      <rPr>
        <sz val="9"/>
        <color rgb="FFFF0000"/>
        <rFont val="굴림"/>
        <family val="3"/>
        <charset val="129"/>
      </rPr>
      <t>25</t>
    </r>
    <r>
      <rPr>
        <sz val="9"/>
        <rFont val="굴림"/>
        <family val="3"/>
        <charset val="129"/>
      </rPr>
      <t>.+</t>
    </r>
    <r>
      <rPr>
        <sz val="9"/>
        <color rgb="FFFF0000"/>
        <rFont val="굴림"/>
        <family val="3"/>
        <charset val="129"/>
      </rPr>
      <t>26</t>
    </r>
    <r>
      <rPr>
        <sz val="9"/>
        <rFont val="굴림"/>
        <family val="3"/>
        <charset val="129"/>
      </rPr>
      <t>.)</t>
    </r>
    <phoneticPr fontId="23" type="noConversion"/>
  </si>
  <si>
    <r>
      <rPr>
        <sz val="9"/>
        <color rgb="FFFF0000"/>
        <rFont val="MS Gothic"/>
        <family val="3"/>
        <charset val="128"/>
      </rPr>
      <t>24</t>
    </r>
    <r>
      <rPr>
        <sz val="9"/>
        <rFont val="MS Gothic"/>
        <family val="3"/>
        <charset val="128"/>
      </rPr>
      <t>.</t>
    </r>
    <r>
      <rPr>
        <sz val="9"/>
        <rFont val="굴림"/>
        <family val="3"/>
        <charset val="129"/>
      </rPr>
      <t>업무외사용금액</t>
    </r>
    <phoneticPr fontId="23" type="noConversion"/>
  </si>
  <si>
    <r>
      <t xml:space="preserve"> </t>
    </r>
    <r>
      <rPr>
        <sz val="9"/>
        <color rgb="FFFF0000"/>
        <rFont val="굴림"/>
        <family val="3"/>
        <charset val="129"/>
      </rPr>
      <t>28</t>
    </r>
    <r>
      <rPr>
        <sz val="9"/>
        <rFont val="굴림"/>
        <family val="3"/>
        <charset val="129"/>
      </rPr>
      <t>.감가상각비
(상당액)
(</t>
    </r>
    <r>
      <rPr>
        <sz val="9"/>
        <color rgb="FFFF0000"/>
        <rFont val="굴림"/>
        <family val="3"/>
        <charset val="129"/>
      </rPr>
      <t>⑫</t>
    </r>
    <r>
      <rPr>
        <sz val="9"/>
        <rFont val="굴림"/>
        <family val="3"/>
        <charset val="129"/>
      </rPr>
      <t>-</t>
    </r>
    <r>
      <rPr>
        <sz val="9"/>
        <color rgb="FFFF0000"/>
        <rFont val="굴림"/>
        <family val="3"/>
        <charset val="129"/>
      </rPr>
      <t>25</t>
    </r>
    <r>
      <rPr>
        <sz val="9"/>
        <rFont val="굴림"/>
        <family val="3"/>
        <charset val="129"/>
      </rPr>
      <t xml:space="preserve">. 또는 </t>
    </r>
    <r>
      <rPr>
        <sz val="9"/>
        <color rgb="FFFF0000"/>
        <rFont val="굴림"/>
        <family val="3"/>
        <charset val="129"/>
      </rPr>
      <t>⑭</t>
    </r>
    <r>
      <rPr>
        <sz val="9"/>
        <rFont val="굴림"/>
        <family val="3"/>
        <charset val="129"/>
      </rPr>
      <t>-</t>
    </r>
    <r>
      <rPr>
        <sz val="9"/>
        <color rgb="FFFF0000"/>
        <rFont val="굴림"/>
        <family val="3"/>
        <charset val="129"/>
      </rPr>
      <t>25</t>
    </r>
    <r>
      <rPr>
        <sz val="9"/>
        <rFont val="굴림"/>
        <family val="3"/>
        <charset val="129"/>
      </rPr>
      <t>.)</t>
    </r>
    <phoneticPr fontId="23" type="noConversion"/>
  </si>
  <si>
    <r>
      <rPr>
        <sz val="9"/>
        <color rgb="FFFF0000"/>
        <rFont val="굴림"/>
        <family val="3"/>
        <charset val="129"/>
      </rPr>
      <t>29</t>
    </r>
    <r>
      <rPr>
        <sz val="9"/>
        <rFont val="굴림"/>
        <family val="3"/>
        <charset val="129"/>
      </rPr>
      <t>.관련비용
[(</t>
    </r>
    <r>
      <rPr>
        <sz val="9"/>
        <color rgb="FFFF0000"/>
        <rFont val="MS Gothic"/>
        <family val="3"/>
      </rPr>
      <t>⑳</t>
    </r>
    <r>
      <rPr>
        <sz val="9"/>
        <rFont val="굴림"/>
        <family val="3"/>
        <charset val="129"/>
      </rPr>
      <t>-</t>
    </r>
    <r>
      <rPr>
        <sz val="9"/>
        <color rgb="FFFF0000"/>
        <rFont val="굴림"/>
        <family val="3"/>
        <charset val="129"/>
      </rPr>
      <t>⑫</t>
    </r>
    <r>
      <rPr>
        <sz val="9"/>
        <rFont val="굴림"/>
        <family val="3"/>
        <charset val="129"/>
      </rPr>
      <t xml:space="preserve">) 또는 
</t>
    </r>
    <r>
      <rPr>
        <sz val="9"/>
        <color rgb="FFFF0000"/>
        <rFont val="MS Gothic"/>
        <family val="3"/>
      </rPr>
      <t>⑳</t>
    </r>
    <r>
      <rPr>
        <sz val="9"/>
        <rFont val="굴림"/>
        <family val="3"/>
        <charset val="129"/>
      </rPr>
      <t>-</t>
    </r>
    <r>
      <rPr>
        <sz val="9"/>
        <color rgb="FFFF0000"/>
        <rFont val="굴림"/>
        <family val="3"/>
        <charset val="129"/>
      </rPr>
      <t>⑭</t>
    </r>
    <r>
      <rPr>
        <sz val="9"/>
        <rFont val="굴림"/>
        <family val="3"/>
        <charset val="129"/>
      </rPr>
      <t>)-</t>
    </r>
    <r>
      <rPr>
        <sz val="9"/>
        <color rgb="FFFF0000"/>
        <rFont val="굴림"/>
        <family val="3"/>
        <charset val="129"/>
      </rPr>
      <t>26</t>
    </r>
    <r>
      <rPr>
        <sz val="9"/>
        <rFont val="굴림"/>
        <family val="3"/>
        <charset val="129"/>
      </rPr>
      <t>.]</t>
    </r>
    <phoneticPr fontId="23" type="noConversion"/>
  </si>
  <si>
    <r>
      <t xml:space="preserve"> </t>
    </r>
    <r>
      <rPr>
        <sz val="9"/>
        <color rgb="FFFF0000"/>
        <rFont val="굴림"/>
        <family val="3"/>
        <charset val="129"/>
      </rPr>
      <t>30</t>
    </r>
    <r>
      <rPr>
        <sz val="9"/>
        <rFont val="굴림"/>
        <family val="3"/>
        <charset val="129"/>
      </rPr>
      <t>.합계
(</t>
    </r>
    <r>
      <rPr>
        <sz val="9"/>
        <color rgb="FFFF0000"/>
        <rFont val="굴림"/>
        <family val="3"/>
        <charset val="129"/>
      </rPr>
      <t>28</t>
    </r>
    <r>
      <rPr>
        <sz val="9"/>
        <rFont val="굴림"/>
        <family val="3"/>
        <charset val="129"/>
      </rPr>
      <t>.+</t>
    </r>
    <r>
      <rPr>
        <sz val="9"/>
        <color rgb="FFFF0000"/>
        <rFont val="굴림"/>
        <family val="3"/>
        <charset val="129"/>
      </rPr>
      <t>29</t>
    </r>
    <r>
      <rPr>
        <sz val="9"/>
        <rFont val="굴림"/>
        <family val="3"/>
        <charset val="129"/>
      </rPr>
      <t>.)</t>
    </r>
    <phoneticPr fontId="23" type="noConversion"/>
  </si>
  <si>
    <r>
      <t xml:space="preserve"> </t>
    </r>
    <r>
      <rPr>
        <sz val="9"/>
        <color rgb="FFFF0000"/>
        <rFont val="굴림"/>
        <family val="3"/>
        <charset val="129"/>
      </rPr>
      <t>31</t>
    </r>
    <r>
      <rPr>
        <sz val="9"/>
        <rFont val="굴림"/>
        <family val="3"/>
        <charset val="129"/>
      </rPr>
      <t>.감가상각비(상당액)
한도초과금액</t>
    </r>
    <phoneticPr fontId="23" type="noConversion"/>
  </si>
  <si>
    <r>
      <rPr>
        <sz val="9"/>
        <color rgb="FFFF0000"/>
        <rFont val="굴림"/>
        <family val="3"/>
        <charset val="129"/>
      </rPr>
      <t>32</t>
    </r>
    <r>
      <rPr>
        <sz val="9"/>
        <rFont val="굴림"/>
        <family val="3"/>
        <charset val="129"/>
      </rPr>
      <t>.손금불산입
합계
(</t>
    </r>
    <r>
      <rPr>
        <sz val="9"/>
        <color rgb="FFFF0000"/>
        <rFont val="굴림"/>
        <family val="3"/>
        <charset val="129"/>
      </rPr>
      <t>30</t>
    </r>
    <r>
      <rPr>
        <sz val="9"/>
        <rFont val="굴림"/>
        <family val="3"/>
        <charset val="129"/>
      </rPr>
      <t>.+</t>
    </r>
    <r>
      <rPr>
        <sz val="9"/>
        <color rgb="FFFF0000"/>
        <rFont val="굴림"/>
        <family val="3"/>
        <charset val="129"/>
      </rPr>
      <t>31</t>
    </r>
    <r>
      <rPr>
        <sz val="9"/>
        <rFont val="굴림"/>
        <family val="3"/>
        <charset val="129"/>
      </rPr>
      <t>.)</t>
    </r>
    <phoneticPr fontId="23" type="noConversion"/>
  </si>
  <si>
    <r>
      <t xml:space="preserve"> </t>
    </r>
    <r>
      <rPr>
        <sz val="9"/>
        <color rgb="FFFF0000"/>
        <rFont val="굴림"/>
        <family val="3"/>
        <charset val="129"/>
      </rPr>
      <t>33</t>
    </r>
    <r>
      <rPr>
        <sz val="9"/>
        <rFont val="굴림"/>
        <family val="3"/>
        <charset val="129"/>
      </rPr>
      <t>.손금산입
합계
(</t>
    </r>
    <r>
      <rPr>
        <sz val="9"/>
        <color rgb="FFFF0000"/>
        <rFont val="MS Gothic"/>
        <family val="3"/>
      </rPr>
      <t>⑳</t>
    </r>
    <r>
      <rPr>
        <sz val="9"/>
        <rFont val="굴림"/>
        <family val="3"/>
        <charset val="129"/>
      </rPr>
      <t>-</t>
    </r>
    <r>
      <rPr>
        <sz val="9"/>
        <color rgb="FFFF0000"/>
        <rFont val="굴림"/>
        <family val="3"/>
        <charset val="129"/>
      </rPr>
      <t>32</t>
    </r>
    <r>
      <rPr>
        <sz val="9"/>
        <rFont val="굴림"/>
        <family val="3"/>
        <charset val="129"/>
      </rPr>
      <t>.)</t>
    </r>
    <phoneticPr fontId="23" type="noConversion"/>
  </si>
  <si>
    <r>
      <rPr>
        <sz val="9"/>
        <color rgb="FFFF0000"/>
        <rFont val="굴림"/>
        <family val="3"/>
        <charset val="129"/>
      </rPr>
      <t>35</t>
    </r>
    <r>
      <rPr>
        <sz val="9"/>
        <rFont val="굴림"/>
        <family val="3"/>
        <charset val="129"/>
      </rPr>
      <t>.
차량
번호</t>
    </r>
    <phoneticPr fontId="23" type="noConversion"/>
  </si>
  <si>
    <r>
      <rPr>
        <sz val="9"/>
        <color rgb="FFFF0000"/>
        <rFont val="굴림"/>
        <family val="3"/>
        <charset val="129"/>
      </rPr>
      <t>36</t>
    </r>
    <r>
      <rPr>
        <sz val="9"/>
        <rFont val="굴림"/>
        <family val="3"/>
        <charset val="129"/>
      </rPr>
      <t>.
차종</t>
    </r>
    <phoneticPr fontId="23" type="noConversion"/>
  </si>
  <si>
    <r>
      <rPr>
        <sz val="9"/>
        <color rgb="FFFF0000"/>
        <rFont val="굴림"/>
        <family val="3"/>
        <charset val="129"/>
      </rPr>
      <t>37</t>
    </r>
    <r>
      <rPr>
        <sz val="9"/>
        <rFont val="굴림"/>
        <family val="3"/>
        <charset val="129"/>
      </rPr>
      <t>.
취득일
(임차기간)</t>
    </r>
    <phoneticPr fontId="23" type="noConversion"/>
  </si>
  <si>
    <r>
      <rPr>
        <sz val="9"/>
        <color rgb="FFFF0000"/>
        <rFont val="굴림"/>
        <family val="3"/>
        <charset val="129"/>
      </rPr>
      <t>38</t>
    </r>
    <r>
      <rPr>
        <sz val="9"/>
        <rFont val="굴림"/>
        <family val="3"/>
        <charset val="129"/>
      </rPr>
      <t>.
전기이월액</t>
    </r>
    <phoneticPr fontId="23" type="noConversion"/>
  </si>
  <si>
    <r>
      <rPr>
        <sz val="9"/>
        <color rgb="FFFF0000"/>
        <rFont val="굴림"/>
        <family val="3"/>
        <charset val="129"/>
      </rPr>
      <t>39</t>
    </r>
    <r>
      <rPr>
        <sz val="9"/>
        <rFont val="굴림"/>
        <family val="3"/>
        <charset val="129"/>
      </rPr>
      <t>.
당기감가상각비(상당액) 한도초과금액</t>
    </r>
    <phoneticPr fontId="23" type="noConversion"/>
  </si>
  <si>
    <r>
      <rPr>
        <sz val="9"/>
        <color rgb="FFFF0000"/>
        <rFont val="굴림"/>
        <family val="3"/>
        <charset val="129"/>
      </rPr>
      <t>40</t>
    </r>
    <r>
      <rPr>
        <sz val="9"/>
        <rFont val="굴림"/>
        <family val="3"/>
        <charset val="129"/>
      </rPr>
      <t>.
감가상각비(상당액) 한도초과금액 누계</t>
    </r>
    <phoneticPr fontId="23" type="noConversion"/>
  </si>
  <si>
    <r>
      <rPr>
        <sz val="9"/>
        <color rgb="FFFF0000"/>
        <rFont val="굴림"/>
        <family val="3"/>
        <charset val="129"/>
      </rPr>
      <t>34</t>
    </r>
    <r>
      <rPr>
        <sz val="9"/>
        <rFont val="굴림"/>
        <family val="3"/>
        <charset val="129"/>
      </rPr>
      <t>.합계</t>
    </r>
    <phoneticPr fontId="23" type="noConversion"/>
  </si>
  <si>
    <r>
      <rPr>
        <sz val="9"/>
        <color rgb="FFFF0000"/>
        <rFont val="굴림"/>
        <family val="3"/>
        <charset val="129"/>
      </rPr>
      <t>41</t>
    </r>
    <r>
      <rPr>
        <sz val="9"/>
        <rFont val="굴림"/>
        <family val="3"/>
        <charset val="129"/>
      </rPr>
      <t>.
손금추인(산입)액</t>
    </r>
    <phoneticPr fontId="23" type="noConversion"/>
  </si>
  <si>
    <r>
      <rPr>
        <sz val="9"/>
        <color rgb="FFFF0000"/>
        <rFont val="굴림"/>
        <family val="3"/>
        <charset val="129"/>
      </rPr>
      <t>42</t>
    </r>
    <r>
      <rPr>
        <sz val="9"/>
        <rFont val="굴림"/>
        <family val="3"/>
        <charset val="129"/>
      </rPr>
      <t>.
차기이월액
(</t>
    </r>
    <r>
      <rPr>
        <sz val="9"/>
        <color rgb="FFFF0000"/>
        <rFont val="굴림"/>
        <family val="3"/>
        <charset val="129"/>
      </rPr>
      <t>40</t>
    </r>
    <r>
      <rPr>
        <sz val="9"/>
        <rFont val="굴림"/>
        <family val="3"/>
        <charset val="129"/>
      </rPr>
      <t xml:space="preserve">. - </t>
    </r>
    <r>
      <rPr>
        <sz val="9"/>
        <color rgb="FFFF0000"/>
        <rFont val="굴림"/>
        <family val="3"/>
        <charset val="129"/>
      </rPr>
      <t>41</t>
    </r>
    <r>
      <rPr>
        <sz val="9"/>
        <rFont val="굴림"/>
        <family val="3"/>
        <charset val="129"/>
      </rPr>
      <t>.)</t>
    </r>
    <phoneticPr fontId="23" type="noConversion"/>
  </si>
  <si>
    <r>
      <rPr>
        <sz val="9"/>
        <color rgb="FFFF0000"/>
        <rFont val="굴림"/>
        <family val="3"/>
        <charset val="129"/>
      </rPr>
      <t>43</t>
    </r>
    <r>
      <rPr>
        <sz val="9"/>
        <rFont val="굴림"/>
        <family val="3"/>
        <charset val="129"/>
      </rPr>
      <t>.
합계</t>
    </r>
    <phoneticPr fontId="23" type="noConversion"/>
  </si>
  <si>
    <t>4.업무용승용차 처분손실 및 한도초과금액 손금불산입액 계산</t>
    <phoneticPr fontId="23" type="noConversion"/>
  </si>
  <si>
    <r>
      <rPr>
        <sz val="9"/>
        <color rgb="FFFF0000"/>
        <rFont val="굴림"/>
        <family val="3"/>
        <charset val="129"/>
      </rPr>
      <t>44</t>
    </r>
    <r>
      <rPr>
        <sz val="9"/>
        <rFont val="굴림"/>
        <family val="3"/>
        <charset val="129"/>
      </rPr>
      <t>.
차량
번호</t>
    </r>
    <phoneticPr fontId="23" type="noConversion"/>
  </si>
  <si>
    <r>
      <rPr>
        <sz val="9"/>
        <color rgb="FFFF0000"/>
        <rFont val="굴림"/>
        <family val="3"/>
        <charset val="129"/>
      </rPr>
      <t>45</t>
    </r>
    <r>
      <rPr>
        <sz val="9"/>
        <rFont val="굴림"/>
        <family val="3"/>
        <charset val="129"/>
      </rPr>
      <t>.
양도가액</t>
    </r>
    <phoneticPr fontId="23" type="noConversion"/>
  </si>
  <si>
    <r>
      <rPr>
        <sz val="9"/>
        <color rgb="FFFF0000"/>
        <rFont val="굴림"/>
        <family val="3"/>
        <charset val="129"/>
      </rPr>
      <t>46</t>
    </r>
    <r>
      <rPr>
        <sz val="9"/>
        <rFont val="굴림"/>
        <family val="3"/>
        <charset val="129"/>
      </rPr>
      <t>.세무상 장부가액</t>
    </r>
    <phoneticPr fontId="23" type="noConversion"/>
  </si>
  <si>
    <r>
      <rPr>
        <sz val="9"/>
        <color rgb="FFFF0000"/>
        <rFont val="굴림"/>
        <family val="3"/>
        <charset val="129"/>
      </rPr>
      <t>47</t>
    </r>
    <r>
      <rPr>
        <sz val="9"/>
        <rFont val="굴림"/>
        <family val="3"/>
        <charset val="129"/>
      </rPr>
      <t>.취득가액</t>
    </r>
    <phoneticPr fontId="23" type="noConversion"/>
  </si>
  <si>
    <r>
      <rPr>
        <sz val="9"/>
        <color rgb="FFFF0000"/>
        <rFont val="굴림"/>
        <family val="3"/>
        <charset val="129"/>
      </rPr>
      <t>48</t>
    </r>
    <r>
      <rPr>
        <sz val="9"/>
        <rFont val="굴림"/>
        <family val="3"/>
        <charset val="129"/>
      </rPr>
      <t>.감가상각비
누계액</t>
    </r>
    <phoneticPr fontId="23" type="noConversion"/>
  </si>
  <si>
    <r>
      <rPr>
        <sz val="9"/>
        <color rgb="FFFF0000"/>
        <rFont val="굴림"/>
        <family val="3"/>
        <charset val="129"/>
      </rPr>
      <t>49</t>
    </r>
    <r>
      <rPr>
        <sz val="9"/>
        <rFont val="굴림"/>
        <family val="3"/>
        <charset val="129"/>
      </rPr>
      <t>.감가상각비 한도초과금액 차기이월액(=</t>
    </r>
    <r>
      <rPr>
        <sz val="9"/>
        <color rgb="FFFF0000"/>
        <rFont val="굴림"/>
        <family val="3"/>
        <charset val="129"/>
      </rPr>
      <t>42</t>
    </r>
    <r>
      <rPr>
        <sz val="9"/>
        <rFont val="굴림"/>
        <family val="3"/>
        <charset val="129"/>
      </rPr>
      <t>.)</t>
    </r>
    <phoneticPr fontId="23" type="noConversion"/>
  </si>
  <si>
    <r>
      <rPr>
        <sz val="9"/>
        <color rgb="FFFF0000"/>
        <rFont val="굴림"/>
        <family val="3"/>
        <charset val="129"/>
      </rPr>
      <t>50</t>
    </r>
    <r>
      <rPr>
        <sz val="9"/>
        <rFont val="굴림"/>
        <family val="3"/>
        <charset val="129"/>
      </rPr>
      <t>.합계
(</t>
    </r>
    <r>
      <rPr>
        <sz val="9"/>
        <color rgb="FFFF0000"/>
        <rFont val="굴림"/>
        <family val="3"/>
        <charset val="129"/>
      </rPr>
      <t>47</t>
    </r>
    <r>
      <rPr>
        <sz val="9"/>
        <rFont val="굴림"/>
        <family val="3"/>
        <charset val="129"/>
      </rPr>
      <t>.-</t>
    </r>
    <r>
      <rPr>
        <sz val="9"/>
        <color rgb="FFFF0000"/>
        <rFont val="굴림"/>
        <family val="3"/>
        <charset val="129"/>
      </rPr>
      <t>48</t>
    </r>
    <r>
      <rPr>
        <sz val="9"/>
        <rFont val="굴림"/>
        <family val="3"/>
        <charset val="129"/>
      </rPr>
      <t>.+</t>
    </r>
    <r>
      <rPr>
        <sz val="9"/>
        <color rgb="FFFF0000"/>
        <rFont val="굴림"/>
        <family val="3"/>
        <charset val="129"/>
      </rPr>
      <t>49</t>
    </r>
    <r>
      <rPr>
        <sz val="9"/>
        <rFont val="굴림"/>
        <family val="3"/>
        <charset val="129"/>
      </rPr>
      <t>.)</t>
    </r>
    <phoneticPr fontId="23" type="noConversion"/>
  </si>
  <si>
    <r>
      <rPr>
        <sz val="9"/>
        <color rgb="FFFF0000"/>
        <rFont val="굴림"/>
        <family val="3"/>
        <charset val="129"/>
      </rPr>
      <t>51</t>
    </r>
    <r>
      <rPr>
        <sz val="9"/>
        <rFont val="굴림"/>
        <family val="3"/>
        <charset val="129"/>
      </rPr>
      <t>.처분손실
(</t>
    </r>
    <r>
      <rPr>
        <sz val="9"/>
        <color rgb="FFFF0000"/>
        <rFont val="굴림"/>
        <family val="3"/>
        <charset val="129"/>
      </rPr>
      <t>45</t>
    </r>
    <r>
      <rPr>
        <sz val="9"/>
        <rFont val="굴림"/>
        <family val="3"/>
        <charset val="129"/>
      </rPr>
      <t>.-</t>
    </r>
    <r>
      <rPr>
        <sz val="9"/>
        <color rgb="FFFF0000"/>
        <rFont val="굴림"/>
        <family val="3"/>
        <charset val="129"/>
      </rPr>
      <t>50</t>
    </r>
    <r>
      <rPr>
        <sz val="9"/>
        <rFont val="굴림"/>
        <family val="3"/>
        <charset val="129"/>
      </rPr>
      <t>.&lt;0)</t>
    </r>
    <phoneticPr fontId="23" type="noConversion"/>
  </si>
  <si>
    <r>
      <rPr>
        <sz val="9"/>
        <color rgb="FFFF0000"/>
        <rFont val="굴림"/>
        <family val="3"/>
        <charset val="129"/>
      </rPr>
      <t>52</t>
    </r>
    <r>
      <rPr>
        <sz val="9"/>
        <rFont val="굴림"/>
        <family val="3"/>
        <charset val="129"/>
      </rPr>
      <t>.
당기손금산입액</t>
    </r>
    <phoneticPr fontId="23" type="noConversion"/>
  </si>
  <si>
    <r>
      <rPr>
        <sz val="9"/>
        <color rgb="FFFF0000"/>
        <rFont val="굴림"/>
        <family val="3"/>
        <charset val="129"/>
      </rPr>
      <t>53</t>
    </r>
    <r>
      <rPr>
        <sz val="9"/>
        <rFont val="굴림"/>
        <family val="3"/>
        <charset val="129"/>
      </rPr>
      <t>.한도초과금액 손금불산입
(</t>
    </r>
    <r>
      <rPr>
        <sz val="9"/>
        <color rgb="FFFF0000"/>
        <rFont val="굴림"/>
        <family val="3"/>
        <charset val="129"/>
      </rPr>
      <t>51. - 52.</t>
    </r>
    <r>
      <rPr>
        <sz val="9"/>
        <rFont val="굴림"/>
        <family val="3"/>
        <charset val="129"/>
      </rPr>
      <t>)</t>
    </r>
    <phoneticPr fontId="23" type="noConversion"/>
  </si>
  <si>
    <r>
      <rPr>
        <sz val="9"/>
        <color rgb="FFFF0000"/>
        <rFont val="굴림"/>
        <family val="3"/>
        <charset val="129"/>
      </rPr>
      <t>54</t>
    </r>
    <r>
      <rPr>
        <sz val="9"/>
        <rFont val="굴림"/>
        <family val="3"/>
        <charset val="129"/>
      </rPr>
      <t>.
합계</t>
    </r>
    <phoneticPr fontId="23" type="noConversion"/>
  </si>
  <si>
    <r>
      <rPr>
        <sz val="9"/>
        <color rgb="FFFF0000"/>
        <rFont val="굴림"/>
        <family val="3"/>
        <charset val="129"/>
      </rPr>
      <t>55</t>
    </r>
    <r>
      <rPr>
        <sz val="9"/>
        <rFont val="굴림"/>
        <family val="3"/>
        <charset val="129"/>
      </rPr>
      <t>.
차량
번호</t>
    </r>
    <phoneticPr fontId="23" type="noConversion"/>
  </si>
  <si>
    <r>
      <rPr>
        <sz val="9"/>
        <color rgb="FFFF0000"/>
        <rFont val="굴림"/>
        <family val="3"/>
        <charset val="129"/>
      </rPr>
      <t>56</t>
    </r>
    <r>
      <rPr>
        <sz val="9"/>
        <rFont val="굴림"/>
        <family val="3"/>
        <charset val="129"/>
      </rPr>
      <t>.
차종</t>
    </r>
    <phoneticPr fontId="23" type="noConversion"/>
  </si>
  <si>
    <r>
      <rPr>
        <sz val="9"/>
        <color rgb="FFFF0000"/>
        <rFont val="굴림"/>
        <family val="3"/>
        <charset val="129"/>
      </rPr>
      <t>57.</t>
    </r>
    <r>
      <rPr>
        <sz val="9"/>
        <rFont val="굴림"/>
        <family val="3"/>
        <charset val="129"/>
      </rPr>
      <t xml:space="preserve">
처분일</t>
    </r>
    <phoneticPr fontId="23" type="noConversion"/>
  </si>
  <si>
    <r>
      <rPr>
        <sz val="9"/>
        <color rgb="FFFF0000"/>
        <rFont val="굴림"/>
        <family val="3"/>
        <charset val="129"/>
      </rPr>
      <t>58</t>
    </r>
    <r>
      <rPr>
        <sz val="9"/>
        <rFont val="굴림"/>
        <family val="3"/>
        <charset val="129"/>
      </rPr>
      <t>. 전기이월액</t>
    </r>
    <phoneticPr fontId="23" type="noConversion"/>
  </si>
  <si>
    <r>
      <rPr>
        <sz val="9"/>
        <color rgb="FFFF0000"/>
        <rFont val="굴림"/>
        <family val="3"/>
        <charset val="129"/>
      </rPr>
      <t>59</t>
    </r>
    <r>
      <rPr>
        <sz val="9"/>
        <rFont val="굴림"/>
        <family val="3"/>
        <charset val="129"/>
      </rPr>
      <t>. 손금산입액</t>
    </r>
    <phoneticPr fontId="23" type="noConversion"/>
  </si>
  <si>
    <r>
      <rPr>
        <sz val="9"/>
        <color rgb="FFFF0000"/>
        <rFont val="굴림"/>
        <family val="3"/>
        <charset val="129"/>
      </rPr>
      <t>60</t>
    </r>
    <r>
      <rPr>
        <sz val="9"/>
        <rFont val="굴림"/>
        <family val="3"/>
        <charset val="129"/>
      </rPr>
      <t>. 차기이월액
(57. - 58.)</t>
    </r>
    <phoneticPr fontId="23" type="noConversion"/>
  </si>
  <si>
    <r>
      <rPr>
        <sz val="9"/>
        <color rgb="FFFF0000"/>
        <rFont val="굴림"/>
        <family val="3"/>
        <charset val="129"/>
      </rPr>
      <t>61</t>
    </r>
    <r>
      <rPr>
        <sz val="9"/>
        <rFont val="굴림"/>
        <family val="3"/>
        <charset val="129"/>
      </rPr>
      <t>.
합계</t>
    </r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</si>
</sst>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_-* #,##0_-;[Red]&quot;△&quot;#,##0_-;;"/>
    <numFmt numFmtId="177" formatCode="mm\.dd\."/>
    <numFmt numFmtId="178" formatCode="#,##0_ "/>
    <numFmt numFmtId="179" formatCode="0.0%"/>
    <numFmt numFmtId="180" formatCode="###\-##\-#####"/>
    <numFmt numFmtId="181" formatCode="yy&quot;/&quot;m&quot;/&quot;d;@"/>
  </numFmts>
  <fonts count="4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name val="굴림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9"/>
      <color indexed="23"/>
      <name val="굴림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name val="굴림"/>
      <family val="3"/>
      <charset val="129"/>
    </font>
    <font>
      <b/>
      <sz val="10"/>
      <color rgb="FFFF0000"/>
      <name val="굴림"/>
      <family val="3"/>
      <charset val="129"/>
    </font>
    <font>
      <b/>
      <sz val="10"/>
      <color rgb="FFFF0000"/>
      <name val="맑은 고딕"/>
      <family val="3"/>
      <charset val="129"/>
    </font>
    <font>
      <sz val="7"/>
      <name val="굴림"/>
      <family val="3"/>
      <charset val="129"/>
    </font>
    <font>
      <sz val="7"/>
      <color rgb="FFFF0000"/>
      <name val="굴림"/>
      <family val="3"/>
      <charset val="129"/>
    </font>
    <font>
      <sz val="9"/>
      <color rgb="FFFF0000"/>
      <name val="MS Gothic"/>
      <family val="3"/>
    </font>
    <font>
      <sz val="9"/>
      <color rgb="FFFF0000"/>
      <name val="MS Gothic"/>
      <family val="3"/>
      <charset val="128"/>
    </font>
    <font>
      <sz val="9"/>
      <color indexed="10"/>
      <name val="맑은 고딕"/>
      <family val="3"/>
      <charset val="129"/>
    </font>
    <font>
      <sz val="9"/>
      <color indexed="10"/>
      <name val="돋움"/>
      <family val="3"/>
      <charset val="129"/>
    </font>
    <font>
      <strike/>
      <sz val="9"/>
      <color indexed="81"/>
      <name val="맑은 고딕"/>
      <family val="3"/>
      <charset val="129"/>
    </font>
    <font>
      <sz val="9"/>
      <color indexed="10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2"/>
      </patternFill>
    </fill>
    <fill>
      <patternFill patternType="solid">
        <fgColor indexed="38"/>
      </patternFill>
    </fill>
    <fill>
      <patternFill patternType="solid">
        <fgColor indexed="36"/>
      </patternFill>
    </fill>
    <fill>
      <patternFill patternType="solid">
        <fgColor indexed="30"/>
      </patternFill>
    </fill>
    <fill>
      <patternFill patternType="solid">
        <fgColor indexed="41"/>
      </patternFill>
    </fill>
    <fill>
      <patternFill patternType="solid">
        <fgColor indexed="33"/>
      </patternFill>
    </fill>
    <fill>
      <patternFill patternType="solid">
        <fgColor indexed="22"/>
      </patternFill>
    </fill>
    <fill>
      <patternFill patternType="solid">
        <fgColor indexed="28"/>
      </patternFill>
    </fill>
    <fill>
      <patternFill patternType="solid">
        <fgColor indexed="44"/>
      </patternFill>
    </fill>
    <fill>
      <patternFill patternType="solid">
        <fgColor indexed="25"/>
      </patternFill>
    </fill>
    <fill>
      <patternFill patternType="solid">
        <fgColor indexed="49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3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50"/>
      </patternFill>
    </fill>
    <fill>
      <patternFill patternType="solid">
        <fgColor indexed="41"/>
        <bgColor indexed="31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6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" borderId="1" applyNumberFormat="0" applyAlignment="0" applyProtection="0">
      <alignment vertical="center"/>
    </xf>
    <xf numFmtId="176" fontId="6" fillId="18" borderId="2" applyFont="0" applyFill="0" applyBorder="0" applyProtection="0">
      <alignment horizontal="right" vertical="center" shrinkToFit="1"/>
    </xf>
    <xf numFmtId="0" fontId="7" fillId="19" borderId="0" applyNumberFormat="0" applyBorder="0" applyAlignment="0" applyProtection="0">
      <alignment vertical="center"/>
    </xf>
    <xf numFmtId="0" fontId="1" fillId="20" borderId="3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2" borderId="4" applyNumberForma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6" applyNumberFormat="0" applyFill="0" applyAlignment="0" applyProtection="0">
      <alignment vertical="center"/>
    </xf>
    <xf numFmtId="0" fontId="14" fillId="14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0" borderId="11" applyNumberFormat="0" applyFon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>
      <alignment vertical="center"/>
    </xf>
    <xf numFmtId="0" fontId="22" fillId="0" borderId="0" xfId="45" applyFont="1" applyAlignment="1" applyProtection="1">
      <alignment vertical="center"/>
    </xf>
    <xf numFmtId="0" fontId="12" fillId="0" borderId="0" xfId="34" applyFont="1" applyAlignment="1" applyProtection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2" xfId="0" applyFont="1" applyBorder="1" applyAlignment="1">
      <alignment vertical="center"/>
    </xf>
    <xf numFmtId="0" fontId="1" fillId="0" borderId="0" xfId="0" applyFont="1" applyBorder="1">
      <alignment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2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vertical="center" wrapText="1" shrinkToFit="1"/>
    </xf>
    <xf numFmtId="176" fontId="1" fillId="0" borderId="14" xfId="0" applyNumberFormat="1" applyFont="1" applyFill="1" applyBorder="1" applyAlignment="1">
      <alignment horizontal="right" vertical="center" wrapText="1" shrinkToFit="1"/>
    </xf>
    <xf numFmtId="177" fontId="1" fillId="0" borderId="14" xfId="0" applyNumberFormat="1" applyFont="1" applyFill="1" applyBorder="1" applyAlignment="1">
      <alignment horizontal="center" vertical="center" wrapText="1" shrinkToFit="1"/>
    </xf>
    <xf numFmtId="179" fontId="1" fillId="0" borderId="14" xfId="0" applyNumberFormat="1" applyFont="1" applyFill="1" applyBorder="1" applyAlignment="1">
      <alignment horizontal="right" vertical="center" wrapText="1" shrinkToFit="1"/>
    </xf>
    <xf numFmtId="0" fontId="1" fillId="0" borderId="15" xfId="0" applyFont="1" applyBorder="1" applyAlignment="1">
      <alignment vertical="center"/>
    </xf>
    <xf numFmtId="0" fontId="1" fillId="0" borderId="15" xfId="0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16" xfId="0" applyFont="1" applyBorder="1" applyAlignment="1">
      <alignment vertical="center"/>
    </xf>
    <xf numFmtId="0" fontId="1" fillId="0" borderId="16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1" fillId="0" borderId="17" xfId="0" applyFont="1" applyFill="1" applyBorder="1" applyAlignment="1">
      <alignment vertical="center" wrapText="1" shrinkToFi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176" fontId="1" fillId="24" borderId="18" xfId="0" applyNumberFormat="1" applyFont="1" applyFill="1" applyBorder="1" applyAlignment="1">
      <alignment horizontal="center" vertical="center" wrapText="1" shrinkToFit="1"/>
    </xf>
    <xf numFmtId="176" fontId="1" fillId="24" borderId="19" xfId="0" applyNumberFormat="1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vertical="center" wrapText="1" shrinkToFit="1"/>
    </xf>
    <xf numFmtId="0" fontId="1" fillId="24" borderId="18" xfId="0" applyFont="1" applyFill="1" applyBorder="1" applyAlignment="1">
      <alignment vertical="center" wrapText="1" shrinkToFit="1"/>
    </xf>
    <xf numFmtId="0" fontId="1" fillId="24" borderId="20" xfId="0" applyFont="1" applyFill="1" applyBorder="1" applyAlignment="1">
      <alignment vertical="center" wrapText="1" shrinkToFit="1"/>
    </xf>
    <xf numFmtId="0" fontId="1" fillId="24" borderId="19" xfId="0" applyFont="1" applyFill="1" applyBorder="1" applyAlignment="1">
      <alignment vertical="center" wrapText="1" shrinkToFit="1"/>
    </xf>
    <xf numFmtId="0" fontId="1" fillId="24" borderId="13" xfId="0" applyFont="1" applyFill="1" applyBorder="1" applyAlignment="1">
      <alignment vertical="center" wrapText="1" shrinkToFit="1"/>
    </xf>
    <xf numFmtId="0" fontId="1" fillId="28" borderId="36" xfId="0" applyFont="1" applyFill="1" applyBorder="1" applyAlignment="1">
      <alignment horizontal="center" vertical="center" wrapText="1"/>
    </xf>
    <xf numFmtId="0" fontId="1" fillId="28" borderId="39" xfId="0" applyFont="1" applyFill="1" applyBorder="1" applyAlignment="1">
      <alignment horizontal="center" vertical="center" wrapText="1"/>
    </xf>
    <xf numFmtId="0" fontId="1" fillId="26" borderId="41" xfId="0" applyFont="1" applyFill="1" applyBorder="1" applyAlignment="1">
      <alignment horizontal="center" vertical="center" wrapText="1"/>
    </xf>
    <xf numFmtId="0" fontId="1" fillId="26" borderId="42" xfId="0" applyFont="1" applyFill="1" applyBorder="1" applyAlignment="1">
      <alignment horizontal="center" vertical="center" wrapText="1"/>
    </xf>
    <xf numFmtId="180" fontId="1" fillId="26" borderId="43" xfId="0" applyNumberFormat="1" applyFont="1" applyFill="1" applyBorder="1" applyAlignment="1">
      <alignment horizontal="center" vertical="center" wrapText="1"/>
    </xf>
    <xf numFmtId="180" fontId="1" fillId="26" borderId="44" xfId="0" applyNumberFormat="1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28" borderId="35" xfId="0" applyFont="1" applyFill="1" applyBorder="1" applyAlignment="1">
      <alignment horizontal="center" vertical="center" wrapText="1"/>
    </xf>
    <xf numFmtId="0" fontId="1" fillId="28" borderId="36" xfId="0" applyFont="1" applyFill="1" applyBorder="1" applyAlignment="1">
      <alignment horizontal="center" vertical="center" wrapText="1"/>
    </xf>
    <xf numFmtId="0" fontId="1" fillId="28" borderId="37" xfId="0" applyFont="1" applyFill="1" applyBorder="1" applyAlignment="1">
      <alignment horizontal="center" vertical="center" wrapText="1"/>
    </xf>
    <xf numFmtId="0" fontId="1" fillId="28" borderId="38" xfId="0" applyFont="1" applyFill="1" applyBorder="1" applyAlignment="1">
      <alignment horizontal="center" vertical="center" wrapText="1"/>
    </xf>
    <xf numFmtId="0" fontId="1" fillId="28" borderId="39" xfId="0" applyFont="1" applyFill="1" applyBorder="1" applyAlignment="1">
      <alignment horizontal="center" vertical="center" wrapText="1"/>
    </xf>
    <xf numFmtId="0" fontId="1" fillId="28" borderId="40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 shrinkToFit="1"/>
    </xf>
    <xf numFmtId="0" fontId="1" fillId="0" borderId="21" xfId="0" applyFont="1" applyBorder="1" applyAlignment="1">
      <alignment horizontal="center" vertical="center" wrapText="1" shrinkToFit="1"/>
    </xf>
    <xf numFmtId="0" fontId="1" fillId="0" borderId="19" xfId="0" applyFont="1" applyBorder="1" applyAlignment="1">
      <alignment horizontal="center" vertical="center" wrapText="1" shrinkToFit="1"/>
    </xf>
    <xf numFmtId="0" fontId="1" fillId="0" borderId="13" xfId="0" applyFont="1" applyBorder="1" applyAlignment="1">
      <alignment horizontal="center" vertical="center" wrapText="1" shrinkToFit="1"/>
    </xf>
    <xf numFmtId="0" fontId="1" fillId="0" borderId="22" xfId="0" applyFont="1" applyBorder="1" applyAlignment="1">
      <alignment horizontal="center" vertical="center" wrapText="1" shrinkToFit="1"/>
    </xf>
    <xf numFmtId="0" fontId="1" fillId="0" borderId="14" xfId="0" applyFont="1" applyBorder="1" applyAlignment="1">
      <alignment horizontal="center" vertical="center" wrapText="1" shrinkToFit="1"/>
    </xf>
    <xf numFmtId="0" fontId="1" fillId="0" borderId="32" xfId="0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horizontal="center" vertical="center" wrapText="1" shrinkToFit="1"/>
    </xf>
    <xf numFmtId="0" fontId="1" fillId="0" borderId="29" xfId="0" applyFont="1" applyBorder="1" applyAlignment="1">
      <alignment horizontal="center" vertical="center" wrapText="1" shrinkToFit="1"/>
    </xf>
    <xf numFmtId="0" fontId="1" fillId="0" borderId="30" xfId="0" applyFont="1" applyBorder="1" applyAlignment="1">
      <alignment horizontal="center" vertical="center" wrapText="1" shrinkToFit="1"/>
    </xf>
    <xf numFmtId="0" fontId="1" fillId="0" borderId="4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 shrinkToFit="1"/>
    </xf>
    <xf numFmtId="0" fontId="1" fillId="0" borderId="24" xfId="0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 shrinkToFit="1"/>
    </xf>
    <xf numFmtId="0" fontId="25" fillId="0" borderId="21" xfId="0" applyFont="1" applyBorder="1" applyAlignment="1">
      <alignment horizontal="center" vertical="center" wrapText="1" shrinkToFit="1"/>
    </xf>
    <xf numFmtId="0" fontId="25" fillId="0" borderId="19" xfId="0" applyFont="1" applyBorder="1" applyAlignment="1">
      <alignment horizontal="center" vertical="center" wrapText="1" shrinkToFit="1"/>
    </xf>
    <xf numFmtId="0" fontId="25" fillId="0" borderId="22" xfId="0" applyFont="1" applyBorder="1" applyAlignment="1">
      <alignment horizontal="center" vertical="center" wrapText="1" shrinkToFit="1"/>
    </xf>
    <xf numFmtId="0" fontId="1" fillId="0" borderId="36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9" fontId="28" fillId="27" borderId="23" xfId="0" applyNumberFormat="1" applyFont="1" applyFill="1" applyBorder="1" applyAlignment="1">
      <alignment horizontal="center" vertical="center" wrapText="1" shrinkToFit="1"/>
    </xf>
    <xf numFmtId="9" fontId="28" fillId="27" borderId="24" xfId="0" applyNumberFormat="1" applyFont="1" applyFill="1" applyBorder="1" applyAlignment="1">
      <alignment horizontal="center" vertical="center" wrapText="1" shrinkToFit="1"/>
    </xf>
    <xf numFmtId="41" fontId="1" fillId="0" borderId="11" xfId="0" applyNumberFormat="1" applyFont="1" applyFill="1" applyBorder="1" applyAlignment="1">
      <alignment horizontal="right" vertical="center" wrapText="1" shrinkToFit="1"/>
    </xf>
    <xf numFmtId="41" fontId="1" fillId="0" borderId="18" xfId="0" applyNumberFormat="1" applyFont="1" applyFill="1" applyBorder="1" applyAlignment="1">
      <alignment horizontal="right" vertical="center" wrapText="1" shrinkToFit="1"/>
    </xf>
    <xf numFmtId="41" fontId="1" fillId="0" borderId="20" xfId="0" applyNumberFormat="1" applyFont="1" applyFill="1" applyBorder="1" applyAlignment="1">
      <alignment horizontal="right" vertical="center" wrapText="1" shrinkToFit="1"/>
    </xf>
    <xf numFmtId="41" fontId="1" fillId="0" borderId="21" xfId="0" applyNumberFormat="1" applyFont="1" applyFill="1" applyBorder="1" applyAlignment="1">
      <alignment horizontal="right" vertical="center" wrapText="1" shrinkToFit="1"/>
    </xf>
    <xf numFmtId="41" fontId="1" fillId="0" borderId="19" xfId="0" applyNumberFormat="1" applyFont="1" applyFill="1" applyBorder="1" applyAlignment="1">
      <alignment horizontal="right" vertical="center" wrapText="1" shrinkToFit="1"/>
    </xf>
    <xf numFmtId="41" fontId="1" fillId="0" borderId="13" xfId="0" applyNumberFormat="1" applyFont="1" applyFill="1" applyBorder="1" applyAlignment="1">
      <alignment horizontal="right" vertical="center" wrapText="1" shrinkToFit="1"/>
    </xf>
    <xf numFmtId="41" fontId="1" fillId="0" borderId="22" xfId="0" applyNumberFormat="1" applyFont="1" applyFill="1" applyBorder="1" applyAlignment="1">
      <alignment horizontal="right" vertical="center" wrapText="1" shrinkToFit="1"/>
    </xf>
    <xf numFmtId="0" fontId="1" fillId="0" borderId="20" xfId="0" applyNumberFormat="1" applyFont="1" applyFill="1" applyBorder="1" applyAlignment="1">
      <alignment horizontal="center" vertical="center" wrapText="1" shrinkToFit="1"/>
    </xf>
    <xf numFmtId="0" fontId="1" fillId="0" borderId="21" xfId="0" applyNumberFormat="1" applyFont="1" applyFill="1" applyBorder="1" applyAlignment="1">
      <alignment horizontal="center" vertical="center" wrapText="1" shrinkToFit="1"/>
    </xf>
    <xf numFmtId="0" fontId="1" fillId="0" borderId="13" xfId="0" applyNumberFormat="1" applyFont="1" applyFill="1" applyBorder="1" applyAlignment="1">
      <alignment horizontal="center" vertical="center" wrapText="1" shrinkToFit="1"/>
    </xf>
    <xf numFmtId="0" fontId="1" fillId="0" borderId="22" xfId="0" applyNumberFormat="1" applyFont="1" applyFill="1" applyBorder="1" applyAlignment="1">
      <alignment horizontal="center" vertical="center" wrapText="1" shrinkToFit="1"/>
    </xf>
    <xf numFmtId="0" fontId="1" fillId="0" borderId="23" xfId="0" applyNumberFormat="1" applyFont="1" applyFill="1" applyBorder="1" applyAlignment="1">
      <alignment horizontal="center" vertical="center" wrapText="1" shrinkToFit="1"/>
    </xf>
    <xf numFmtId="0" fontId="1" fillId="0" borderId="24" xfId="0" applyNumberFormat="1" applyFont="1" applyFill="1" applyBorder="1" applyAlignment="1">
      <alignment horizontal="center" vertical="center" wrapText="1" shrinkToFit="1"/>
    </xf>
    <xf numFmtId="0" fontId="1" fillId="0" borderId="11" xfId="0" applyFont="1" applyFill="1" applyBorder="1" applyAlignment="1">
      <alignment horizontal="center" vertical="center" wrapText="1" shrinkToFit="1"/>
    </xf>
    <xf numFmtId="178" fontId="23" fillId="0" borderId="18" xfId="0" applyNumberFormat="1" applyFont="1" applyFill="1" applyBorder="1" applyAlignment="1">
      <alignment horizontal="right" vertical="center" wrapText="1" shrinkToFit="1"/>
    </xf>
    <xf numFmtId="178" fontId="23" fillId="0" borderId="21" xfId="0" applyNumberFormat="1" applyFont="1" applyFill="1" applyBorder="1" applyAlignment="1">
      <alignment horizontal="right" vertical="center" wrapText="1" shrinkToFit="1"/>
    </xf>
    <xf numFmtId="181" fontId="1" fillId="0" borderId="19" xfId="0" applyNumberFormat="1" applyFont="1" applyFill="1" applyBorder="1" applyAlignment="1">
      <alignment horizontal="center" vertical="center" shrinkToFit="1"/>
    </xf>
    <xf numFmtId="181" fontId="1" fillId="0" borderId="22" xfId="0" applyNumberFormat="1" applyFont="1" applyFill="1" applyBorder="1" applyAlignment="1">
      <alignment horizontal="center" vertical="center" shrinkToFit="1"/>
    </xf>
    <xf numFmtId="41" fontId="1" fillId="25" borderId="18" xfId="0" applyNumberFormat="1" applyFont="1" applyFill="1" applyBorder="1" applyAlignment="1">
      <alignment horizontal="right" vertical="center" wrapText="1" shrinkToFit="1"/>
    </xf>
    <xf numFmtId="41" fontId="1" fillId="25" borderId="20" xfId="0" applyNumberFormat="1" applyFont="1" applyFill="1" applyBorder="1" applyAlignment="1">
      <alignment horizontal="right" vertical="center" wrapText="1" shrinkToFit="1"/>
    </xf>
    <xf numFmtId="41" fontId="1" fillId="25" borderId="19" xfId="0" applyNumberFormat="1" applyFont="1" applyFill="1" applyBorder="1" applyAlignment="1">
      <alignment horizontal="right" vertical="center" wrapText="1" shrinkToFit="1"/>
    </xf>
    <xf numFmtId="41" fontId="1" fillId="25" borderId="13" xfId="0" applyNumberFormat="1" applyFont="1" applyFill="1" applyBorder="1" applyAlignment="1">
      <alignment horizontal="right" vertical="center" wrapText="1" shrinkToFit="1"/>
    </xf>
    <xf numFmtId="41" fontId="1" fillId="25" borderId="21" xfId="0" applyNumberFormat="1" applyFont="1" applyFill="1" applyBorder="1" applyAlignment="1">
      <alignment horizontal="right" vertical="center" wrapText="1" shrinkToFit="1"/>
    </xf>
    <xf numFmtId="41" fontId="1" fillId="25" borderId="22" xfId="0" applyNumberFormat="1" applyFont="1" applyFill="1" applyBorder="1" applyAlignment="1">
      <alignment horizontal="right" vertical="center" wrapText="1" shrinkToFit="1"/>
    </xf>
    <xf numFmtId="0" fontId="1" fillId="26" borderId="20" xfId="0" applyFont="1" applyFill="1" applyBorder="1" applyAlignment="1">
      <alignment horizontal="center" vertical="center" wrapText="1" shrinkToFit="1"/>
    </xf>
    <xf numFmtId="0" fontId="1" fillId="26" borderId="21" xfId="0" applyFont="1" applyFill="1" applyBorder="1" applyAlignment="1">
      <alignment horizontal="center" vertical="center" wrapText="1" shrinkToFit="1"/>
    </xf>
    <xf numFmtId="0" fontId="1" fillId="26" borderId="13" xfId="0" applyFont="1" applyFill="1" applyBorder="1" applyAlignment="1">
      <alignment horizontal="center" vertical="center" wrapText="1" shrinkToFit="1"/>
    </xf>
    <xf numFmtId="0" fontId="1" fillId="26" borderId="22" xfId="0" applyFont="1" applyFill="1" applyBorder="1" applyAlignment="1">
      <alignment horizontal="center" vertical="center" wrapText="1" shrinkToFit="1"/>
    </xf>
    <xf numFmtId="0" fontId="25" fillId="0" borderId="11" xfId="0" applyFont="1" applyFill="1" applyBorder="1" applyAlignment="1">
      <alignment horizontal="center" vertical="center" wrapText="1" shrinkToFit="1"/>
    </xf>
    <xf numFmtId="0" fontId="1" fillId="24" borderId="23" xfId="0" applyFont="1" applyFill="1" applyBorder="1" applyAlignment="1">
      <alignment horizontal="center" vertical="center" wrapText="1" shrinkToFit="1"/>
    </xf>
    <xf numFmtId="0" fontId="1" fillId="24" borderId="24" xfId="0" applyFont="1" applyFill="1" applyBorder="1" applyAlignment="1">
      <alignment horizontal="center" vertical="center" wrapText="1" shrinkToFit="1"/>
    </xf>
    <xf numFmtId="176" fontId="1" fillId="24" borderId="18" xfId="0" applyNumberFormat="1" applyFont="1" applyFill="1" applyBorder="1" applyAlignment="1">
      <alignment horizontal="center" vertical="center" wrapText="1" shrinkToFit="1"/>
    </xf>
    <xf numFmtId="176" fontId="1" fillId="24" borderId="21" xfId="0" applyNumberFormat="1" applyFont="1" applyFill="1" applyBorder="1" applyAlignment="1">
      <alignment horizontal="center" vertical="center" wrapText="1" shrinkToFit="1"/>
    </xf>
    <xf numFmtId="176" fontId="1" fillId="24" borderId="19" xfId="0" applyNumberFormat="1" applyFont="1" applyFill="1" applyBorder="1" applyAlignment="1">
      <alignment horizontal="center" vertical="center" wrapText="1" shrinkToFit="1"/>
    </xf>
    <xf numFmtId="176" fontId="1" fillId="24" borderId="22" xfId="0" applyNumberFormat="1" applyFont="1" applyFill="1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shrinkToFit="1"/>
    </xf>
    <xf numFmtId="41" fontId="1" fillId="25" borderId="11" xfId="0" applyNumberFormat="1" applyFont="1" applyFill="1" applyBorder="1" applyAlignment="1">
      <alignment horizontal="right" vertical="center" wrapText="1" shrinkToFit="1"/>
    </xf>
    <xf numFmtId="0" fontId="0" fillId="0" borderId="19" xfId="0" applyBorder="1" applyAlignment="1">
      <alignment horizontal="center" vertical="center" shrinkToFit="1"/>
    </xf>
    <xf numFmtId="0" fontId="1" fillId="0" borderId="31" xfId="0" applyFont="1" applyFill="1" applyBorder="1" applyAlignment="1">
      <alignment horizontal="center" vertical="center" wrapText="1" shrinkToFit="1"/>
    </xf>
    <xf numFmtId="41" fontId="0" fillId="0" borderId="11" xfId="0" applyNumberFormat="1" applyBorder="1" applyAlignment="1">
      <alignment horizontal="right" vertical="center" wrapText="1" shrinkToFit="1"/>
    </xf>
    <xf numFmtId="41" fontId="0" fillId="0" borderId="11" xfId="0" applyNumberFormat="1" applyBorder="1" applyAlignment="1">
      <alignment horizontal="right" vertical="center" shrinkToFit="1"/>
    </xf>
    <xf numFmtId="0" fontId="0" fillId="0" borderId="11" xfId="0" applyBorder="1" applyAlignment="1">
      <alignment horizontal="center" vertical="center" wrapText="1" shrinkToFit="1"/>
    </xf>
    <xf numFmtId="178" fontId="1" fillId="0" borderId="18" xfId="0" applyNumberFormat="1" applyFont="1" applyFill="1" applyBorder="1" applyAlignment="1">
      <alignment horizontal="right" vertical="center" wrapText="1" shrinkToFit="1"/>
    </xf>
    <xf numFmtId="178" fontId="1" fillId="0" borderId="21" xfId="0" applyNumberFormat="1" applyFont="1" applyFill="1" applyBorder="1" applyAlignment="1">
      <alignment horizontal="right" vertical="center" wrapText="1" shrinkToFit="1"/>
    </xf>
    <xf numFmtId="41" fontId="0" fillId="0" borderId="31" xfId="0" applyNumberFormat="1" applyBorder="1" applyAlignment="1">
      <alignment horizontal="right" vertical="center" shrinkToFit="1"/>
    </xf>
    <xf numFmtId="0" fontId="0" fillId="0" borderId="32" xfId="0" applyBorder="1" applyAlignment="1">
      <alignment horizontal="center" vertical="center" wrapText="1" shrinkToFit="1"/>
    </xf>
    <xf numFmtId="0" fontId="1" fillId="0" borderId="32" xfId="0" applyFont="1" applyFill="1" applyBorder="1" applyAlignment="1">
      <alignment horizontal="center" vertical="center" wrapText="1" shrinkToFit="1"/>
    </xf>
    <xf numFmtId="0" fontId="0" fillId="0" borderId="22" xfId="0" applyBorder="1" applyAlignment="1">
      <alignment horizontal="center" vertical="center" wrapText="1" shrinkToFit="1"/>
    </xf>
    <xf numFmtId="0" fontId="25" fillId="0" borderId="32" xfId="0" applyFont="1" applyFill="1" applyBorder="1" applyAlignment="1">
      <alignment horizontal="center" vertical="center" wrapText="1" shrinkToFit="1"/>
    </xf>
    <xf numFmtId="177" fontId="1" fillId="0" borderId="21" xfId="0" applyNumberFormat="1" applyFont="1" applyFill="1" applyBorder="1" applyAlignment="1">
      <alignment horizontal="center" vertical="center" wrapText="1" shrinkToFit="1"/>
    </xf>
    <xf numFmtId="177" fontId="1" fillId="0" borderId="13" xfId="0" applyNumberFormat="1" applyFont="1" applyFill="1" applyBorder="1" applyAlignment="1">
      <alignment horizontal="center" vertical="center" wrapText="1" shrinkToFit="1"/>
    </xf>
    <xf numFmtId="177" fontId="1" fillId="0" borderId="22" xfId="0" applyNumberFormat="1" applyFont="1" applyFill="1" applyBorder="1" applyAlignment="1">
      <alignment horizontal="center" vertical="center" wrapText="1" shrinkToFit="1"/>
    </xf>
    <xf numFmtId="177" fontId="1" fillId="24" borderId="20" xfId="0" applyNumberFormat="1" applyFont="1" applyFill="1" applyBorder="1" applyAlignment="1">
      <alignment horizontal="center" vertical="center" wrapText="1" shrinkToFit="1"/>
    </xf>
    <xf numFmtId="177" fontId="1" fillId="24" borderId="21" xfId="0" applyNumberFormat="1" applyFont="1" applyFill="1" applyBorder="1" applyAlignment="1">
      <alignment horizontal="center" vertical="center" wrapText="1" shrinkToFit="1"/>
    </xf>
    <xf numFmtId="177" fontId="1" fillId="24" borderId="13" xfId="0" applyNumberFormat="1" applyFont="1" applyFill="1" applyBorder="1" applyAlignment="1">
      <alignment horizontal="center" vertical="center" wrapText="1" shrinkToFit="1"/>
    </xf>
    <xf numFmtId="177" fontId="1" fillId="24" borderId="22" xfId="0" applyNumberFormat="1" applyFont="1" applyFill="1" applyBorder="1" applyAlignment="1">
      <alignment horizontal="center" vertical="center" wrapText="1" shrinkToFit="1"/>
    </xf>
    <xf numFmtId="0" fontId="0" fillId="0" borderId="12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34" xfId="27" applyNumberFormat="1" applyFont="1" applyFill="1" applyBorder="1" applyAlignment="1">
      <alignment horizontal="center" vertical="center" wrapText="1" shrinkToFit="1"/>
    </xf>
    <xf numFmtId="0" fontId="1" fillId="0" borderId="34" xfId="27" applyNumberFormat="1" applyFont="1" applyFill="1" applyBorder="1" applyAlignment="1">
      <alignment horizontal="center" vertical="center" wrapText="1" shrinkToFit="1"/>
    </xf>
    <xf numFmtId="0" fontId="1" fillId="0" borderId="24" xfId="27" applyNumberFormat="1" applyFont="1" applyFill="1" applyBorder="1" applyAlignment="1">
      <alignment horizontal="center" vertical="center" wrapText="1" shrinkToFit="1"/>
    </xf>
    <xf numFmtId="0" fontId="0" fillId="0" borderId="12" xfId="27" applyNumberFormat="1" applyFont="1" applyFill="1" applyBorder="1" applyAlignment="1">
      <alignment horizontal="center" vertical="center" wrapText="1" shrinkToFit="1"/>
    </xf>
    <xf numFmtId="0" fontId="1" fillId="0" borderId="12" xfId="27" applyNumberFormat="1" applyFont="1" applyFill="1" applyBorder="1" applyAlignment="1">
      <alignment horizontal="center" vertical="center" wrapText="1" shrinkToFit="1"/>
    </xf>
    <xf numFmtId="0" fontId="1" fillId="0" borderId="13" xfId="27" applyNumberFormat="1" applyFont="1" applyFill="1" applyBorder="1" applyAlignment="1">
      <alignment horizontal="center" vertical="center" wrapText="1" shrinkToFit="1"/>
    </xf>
    <xf numFmtId="0" fontId="0" fillId="0" borderId="21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0" fillId="24" borderId="23" xfId="0" applyFill="1" applyBorder="1" applyAlignment="1">
      <alignment horizontal="center" vertical="center" wrapText="1" shrinkToFit="1"/>
    </xf>
    <xf numFmtId="41" fontId="0" fillId="25" borderId="23" xfId="0" applyNumberFormat="1" applyFill="1" applyBorder="1" applyAlignment="1">
      <alignment horizontal="right" vertical="center" wrapText="1" shrinkToFit="1"/>
    </xf>
    <xf numFmtId="0" fontId="0" fillId="25" borderId="23" xfId="0" applyFill="1" applyBorder="1" applyAlignment="1">
      <alignment horizontal="right" vertical="center" shrinkToFit="1"/>
    </xf>
    <xf numFmtId="0" fontId="0" fillId="0" borderId="11" xfId="0" applyBorder="1" applyAlignment="1">
      <alignment horizontal="right" vertical="center" wrapText="1" shrinkToFit="1"/>
    </xf>
    <xf numFmtId="0" fontId="0" fillId="0" borderId="11" xfId="0" applyBorder="1" applyAlignment="1">
      <alignment horizontal="right" vertical="center" shrinkToFit="1"/>
    </xf>
    <xf numFmtId="0" fontId="0" fillId="0" borderId="27" xfId="0" applyFill="1" applyBorder="1" applyAlignment="1">
      <alignment horizontal="center" vertical="center" wrapText="1" shrinkToFit="1"/>
    </xf>
    <xf numFmtId="0" fontId="1" fillId="0" borderId="12" xfId="0" applyFont="1" applyFill="1" applyBorder="1" applyAlignment="1">
      <alignment horizontal="center" vertical="center" shrinkToFit="1"/>
    </xf>
    <xf numFmtId="0" fontId="1" fillId="0" borderId="28" xfId="0" applyFont="1" applyFill="1" applyBorder="1" applyAlignment="1">
      <alignment horizontal="center" vertical="center" shrinkToFit="1"/>
    </xf>
    <xf numFmtId="0" fontId="1" fillId="0" borderId="19" xfId="0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shrinkToFit="1"/>
    </xf>
    <xf numFmtId="0" fontId="1" fillId="0" borderId="22" xfId="0" applyFont="1" applyFill="1" applyBorder="1" applyAlignment="1">
      <alignment horizontal="center" vertical="center" shrinkToFit="1"/>
    </xf>
    <xf numFmtId="0" fontId="1" fillId="0" borderId="26" xfId="0" applyFont="1" applyFill="1" applyBorder="1" applyAlignment="1">
      <alignment horizontal="center" vertical="center" shrinkToFit="1"/>
    </xf>
    <xf numFmtId="0" fontId="1" fillId="0" borderId="11" xfId="27" applyNumberFormat="1" applyFont="1" applyFill="1" applyBorder="1" applyAlignment="1">
      <alignment horizontal="center" vertical="center" wrapText="1" shrinkToFit="1"/>
    </xf>
    <xf numFmtId="0" fontId="1" fillId="0" borderId="31" xfId="27" applyNumberFormat="1" applyFont="1" applyFill="1" applyBorder="1" applyAlignment="1">
      <alignment horizontal="center" vertical="center" wrapText="1" shrinkToFit="1"/>
    </xf>
    <xf numFmtId="41" fontId="1" fillId="0" borderId="11" xfId="27" applyNumberFormat="1" applyFont="1" applyFill="1" applyBorder="1" applyAlignment="1">
      <alignment horizontal="right" vertical="center" wrapText="1" shrinkToFit="1"/>
    </xf>
    <xf numFmtId="41" fontId="1" fillId="0" borderId="11" xfId="27" applyNumberFormat="1" applyFont="1" applyFill="1" applyBorder="1" applyAlignment="1">
      <alignment horizontal="right" vertical="center" shrinkToFit="1"/>
    </xf>
    <xf numFmtId="41" fontId="1" fillId="0" borderId="31" xfId="27" applyNumberFormat="1" applyFont="1" applyFill="1" applyBorder="1" applyAlignment="1">
      <alignment horizontal="right" vertical="center" shrinkToFit="1"/>
    </xf>
    <xf numFmtId="0" fontId="0" fillId="25" borderId="18" xfId="0" applyFill="1" applyBorder="1" applyAlignment="1">
      <alignment horizontal="right" vertical="center" shrinkToFit="1"/>
    </xf>
    <xf numFmtId="41" fontId="1" fillId="25" borderId="11" xfId="27" applyNumberFormat="1" applyFont="1" applyFill="1" applyBorder="1" applyAlignment="1">
      <alignment horizontal="right" vertical="center" wrapText="1" shrinkToFit="1"/>
    </xf>
    <xf numFmtId="178" fontId="1" fillId="0" borderId="11" xfId="27" applyNumberFormat="1" applyFont="1" applyFill="1" applyBorder="1" applyAlignment="1">
      <alignment horizontal="right" vertical="center" wrapText="1" shrinkToFit="1"/>
    </xf>
    <xf numFmtId="178" fontId="1" fillId="0" borderId="11" xfId="27" applyNumberFormat="1" applyFont="1" applyFill="1" applyBorder="1" applyAlignment="1">
      <alignment horizontal="right" vertical="center" shrinkToFit="1"/>
    </xf>
    <xf numFmtId="41" fontId="1" fillId="25" borderId="31" xfId="0" applyNumberFormat="1" applyFont="1" applyFill="1" applyBorder="1" applyAlignment="1">
      <alignment horizontal="right" vertical="center" wrapText="1" shrinkToFit="1"/>
    </xf>
    <xf numFmtId="41" fontId="1" fillId="0" borderId="11" xfId="0" applyNumberFormat="1" applyFont="1" applyBorder="1" applyAlignment="1">
      <alignment horizontal="center" vertical="center" shrinkToFit="1"/>
    </xf>
    <xf numFmtId="41" fontId="1" fillId="0" borderId="11" xfId="0" applyNumberFormat="1" applyFont="1" applyFill="1" applyBorder="1" applyAlignment="1">
      <alignment horizontal="right" vertical="center" shrinkToFit="1"/>
    </xf>
    <xf numFmtId="177" fontId="0" fillId="0" borderId="32" xfId="0" applyNumberFormat="1" applyBorder="1" applyAlignment="1">
      <alignment horizontal="center" vertical="center" wrapText="1" shrinkToFit="1"/>
    </xf>
    <xf numFmtId="177" fontId="1" fillId="0" borderId="11" xfId="0" applyNumberFormat="1" applyFont="1" applyBorder="1" applyAlignment="1">
      <alignment horizontal="center" vertical="center" shrinkToFit="1"/>
    </xf>
    <xf numFmtId="41" fontId="1" fillId="25" borderId="11" xfId="0" applyNumberFormat="1" applyFont="1" applyFill="1" applyBorder="1" applyAlignment="1">
      <alignment horizontal="center" vertical="center" shrinkToFit="1"/>
    </xf>
    <xf numFmtId="41" fontId="1" fillId="25" borderId="11" xfId="0" applyNumberFormat="1" applyFont="1" applyFill="1" applyBorder="1" applyAlignment="1">
      <alignment horizontal="right" vertical="center" shrinkToFit="1"/>
    </xf>
    <xf numFmtId="41" fontId="1" fillId="25" borderId="31" xfId="27" applyNumberFormat="1" applyFont="1" applyFill="1" applyBorder="1" applyAlignment="1">
      <alignment horizontal="right" vertical="center" wrapText="1" shrinkToFit="1"/>
    </xf>
    <xf numFmtId="41" fontId="1" fillId="0" borderId="11" xfId="0" applyNumberFormat="1" applyFont="1" applyBorder="1" applyAlignment="1">
      <alignment horizontal="right" vertical="center" wrapText="1" shrinkToFit="1"/>
    </xf>
    <xf numFmtId="41" fontId="1" fillId="0" borderId="11" xfId="0" applyNumberFormat="1" applyFont="1" applyBorder="1" applyAlignment="1">
      <alignment horizontal="right" vertical="center" shrinkToFit="1"/>
    </xf>
    <xf numFmtId="41" fontId="1" fillId="25" borderId="31" xfId="0" applyNumberFormat="1" applyFont="1" applyFill="1" applyBorder="1" applyAlignment="1">
      <alignment horizontal="right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176" fontId="1" fillId="24" borderId="23" xfId="0" applyNumberFormat="1" applyFont="1" applyFill="1" applyBorder="1" applyAlignment="1">
      <alignment horizontal="center" vertical="center" wrapText="1" shrinkToFit="1"/>
    </xf>
    <xf numFmtId="176" fontId="1" fillId="24" borderId="24" xfId="0" applyNumberFormat="1" applyFont="1" applyFill="1" applyBorder="1" applyAlignment="1">
      <alignment horizontal="center" vertical="center" wrapText="1" shrinkToFit="1"/>
    </xf>
    <xf numFmtId="177" fontId="1" fillId="0" borderId="17" xfId="0" applyNumberFormat="1" applyFont="1" applyBorder="1" applyAlignment="1">
      <alignment horizontal="center" vertical="center" shrinkToFit="1"/>
    </xf>
    <xf numFmtId="0" fontId="0" fillId="24" borderId="24" xfId="0" applyFill="1" applyBorder="1" applyAlignment="1">
      <alignment horizontal="center" vertical="center" wrapText="1" shrinkToFit="1"/>
    </xf>
    <xf numFmtId="0" fontId="1" fillId="0" borderId="26" xfId="0" applyFont="1" applyBorder="1" applyAlignment="1">
      <alignment horizontal="center" vertical="center" wrapText="1" shrinkToFit="1"/>
    </xf>
    <xf numFmtId="0" fontId="32" fillId="0" borderId="15" xfId="0" applyFont="1" applyBorder="1" applyAlignment="1">
      <alignment vertical="center"/>
    </xf>
    <xf numFmtId="0" fontId="1" fillId="0" borderId="18" xfId="0" applyNumberFormat="1" applyFont="1" applyFill="1" applyBorder="1" applyAlignment="1">
      <alignment horizontal="center" vertical="center" wrapText="1" shrinkToFit="1"/>
    </xf>
    <xf numFmtId="0" fontId="1" fillId="0" borderId="19" xfId="0" applyNumberFormat="1" applyFont="1" applyFill="1" applyBorder="1" applyAlignment="1">
      <alignment horizontal="center" vertical="center" wrapText="1" shrinkToFit="1"/>
    </xf>
    <xf numFmtId="0" fontId="1" fillId="24" borderId="18" xfId="0" applyFont="1" applyFill="1" applyBorder="1" applyAlignment="1">
      <alignment horizontal="center" vertical="center" wrapText="1" shrinkToFit="1"/>
    </xf>
    <xf numFmtId="0" fontId="1" fillId="24" borderId="19" xfId="0" applyFont="1" applyFill="1" applyBorder="1" applyAlignment="1">
      <alignment horizontal="center" vertical="center" wrapText="1" shrinkToFit="1"/>
    </xf>
    <xf numFmtId="0" fontId="0" fillId="0" borderId="27" xfId="0" applyFont="1" applyBorder="1" applyAlignment="1">
      <alignment horizontal="center" vertical="center" wrapText="1" shrinkToFit="1"/>
    </xf>
    <xf numFmtId="0" fontId="29" fillId="0" borderId="34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35" fillId="0" borderId="34" xfId="0" applyFont="1" applyBorder="1" applyAlignment="1">
      <alignment horizontal="center" vertical="center" wrapText="1"/>
    </xf>
    <xf numFmtId="0" fontId="35" fillId="0" borderId="45" xfId="0" applyFont="1" applyBorder="1">
      <alignment vertical="center"/>
    </xf>
    <xf numFmtId="0" fontId="35" fillId="0" borderId="24" xfId="0" applyFont="1" applyBorder="1">
      <alignment vertical="center"/>
    </xf>
    <xf numFmtId="0" fontId="0" fillId="0" borderId="25" xfId="0" applyFont="1" applyBorder="1" applyAlignment="1">
      <alignment horizontal="center" vertical="center" wrapText="1" shrinkToFit="1"/>
    </xf>
    <xf numFmtId="0" fontId="0" fillId="0" borderId="18" xfId="0" applyFont="1" applyBorder="1" applyAlignment="1">
      <alignment horizontal="center" vertical="center" wrapText="1" shrinkToFit="1"/>
    </xf>
    <xf numFmtId="0" fontId="0" fillId="0" borderId="31" xfId="0" applyFont="1" applyBorder="1" applyAlignment="1">
      <alignment horizontal="center" vertical="center" wrapText="1" shrinkToFit="1"/>
    </xf>
    <xf numFmtId="177" fontId="0" fillId="0" borderId="20" xfId="0" applyNumberFormat="1" applyFont="1" applyFill="1" applyBorder="1" applyAlignment="1">
      <alignment horizontal="center" vertical="center" wrapText="1" shrinkToFit="1"/>
    </xf>
    <xf numFmtId="0" fontId="0" fillId="0" borderId="11" xfId="0" applyFont="1" applyFill="1" applyBorder="1" applyAlignment="1">
      <alignment horizontal="center" vertical="center" wrapText="1" shrinkToFit="1"/>
    </xf>
    <xf numFmtId="0" fontId="32" fillId="0" borderId="13" xfId="0" applyFont="1" applyBorder="1" applyAlignment="1">
      <alignment vertical="center"/>
    </xf>
    <xf numFmtId="0" fontId="32" fillId="0" borderId="16" xfId="0" applyFont="1" applyBorder="1" applyAlignment="1">
      <alignment vertical="center"/>
    </xf>
    <xf numFmtId="0" fontId="0" fillId="0" borderId="14" xfId="0" applyFont="1" applyFill="1" applyBorder="1" applyAlignment="1">
      <alignment horizontal="center" vertical="center" wrapText="1" shrinkToFit="1"/>
    </xf>
    <xf numFmtId="177" fontId="32" fillId="0" borderId="33" xfId="0" applyNumberFormat="1" applyFont="1" applyBorder="1" applyAlignment="1">
      <alignment horizontal="left" vertical="center" shrinkToFit="1"/>
    </xf>
    <xf numFmtId="0" fontId="0" fillId="0" borderId="25" xfId="0" applyFont="1" applyFill="1" applyBorder="1" applyAlignment="1">
      <alignment horizontal="center" vertical="center" shrinkToFit="1"/>
    </xf>
    <xf numFmtId="0" fontId="0" fillId="0" borderId="19" xfId="0" applyFont="1" applyFill="1" applyBorder="1" applyAlignment="1">
      <alignment horizontal="center" vertical="center" shrinkToFit="1"/>
    </xf>
    <xf numFmtId="0" fontId="0" fillId="0" borderId="19" xfId="0" applyFont="1" applyFill="1" applyBorder="1" applyAlignment="1">
      <alignment horizontal="center" vertical="center" wrapText="1" shrinkToFit="1"/>
    </xf>
    <xf numFmtId="0" fontId="0" fillId="0" borderId="11" xfId="27" applyNumberFormat="1" applyFont="1" applyFill="1" applyBorder="1" applyAlignment="1">
      <alignment horizontal="center" vertical="center" wrapText="1" shrinkToFit="1"/>
    </xf>
    <xf numFmtId="0" fontId="0" fillId="0" borderId="27" xfId="0" applyFont="1" applyBorder="1" applyAlignment="1">
      <alignment horizontal="center" vertical="center" shrinkToFit="1"/>
    </xf>
  </cellXfs>
  <cellStyles count="46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금액" xfId="27"/>
    <cellStyle name="나쁨" xfId="28" builtinId="27" customBuiltin="1"/>
    <cellStyle name="메모" xfId="29" builtinId="10" customBuiltin="1"/>
    <cellStyle name="보통" xfId="30" builtinId="28" customBuiltin="1"/>
    <cellStyle name="설명 텍스트" xfId="31" builtinId="53" customBuiltin="1"/>
    <cellStyle name="셀 확인" xfId="32" builtinId="23" customBuiltin="1"/>
    <cellStyle name="연결된 셀" xfId="33" builtinId="24" customBuiltin="1"/>
    <cellStyle name="열어 본 하이퍼링크" xfId="34" builtinId="9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테두리(실선)" xfId="44"/>
    <cellStyle name="표준" xfId="0" builtinId="0"/>
    <cellStyle name="하이퍼링크" xfId="45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8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38125"/>
          <a:ext cx="10477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93"/>
  <sheetViews>
    <sheetView showGridLines="0" showZeros="0" tabSelected="1" topLeftCell="D1" zoomScaleNormal="100" workbookViewId="0">
      <selection activeCell="K85" sqref="K85:T85"/>
    </sheetView>
  </sheetViews>
  <sheetFormatPr defaultRowHeight="11.25" x14ac:dyDescent="0.15"/>
  <cols>
    <col min="1" max="1" width="2.83203125" style="4" customWidth="1"/>
    <col min="2" max="2" width="3.6640625" style="4" customWidth="1"/>
    <col min="3" max="3" width="2.6640625" style="4" customWidth="1"/>
    <col min="4" max="7" width="3.6640625" style="4" customWidth="1"/>
    <col min="8" max="9" width="5.1640625" style="4" customWidth="1"/>
    <col min="10" max="13" width="3.6640625" style="4" customWidth="1"/>
    <col min="14" max="14" width="4.83203125" style="4" customWidth="1"/>
    <col min="15" max="15" width="4.5" style="4" customWidth="1"/>
    <col min="16" max="16" width="5.33203125" style="4" customWidth="1"/>
    <col min="17" max="17" width="6.1640625" style="4" customWidth="1"/>
    <col min="18" max="19" width="3.6640625" style="4" customWidth="1"/>
    <col min="20" max="20" width="3.5" style="4" customWidth="1"/>
    <col min="21" max="21" width="3.83203125" style="4" customWidth="1"/>
    <col min="22" max="24" width="3.5" style="4" customWidth="1"/>
    <col min="25" max="25" width="3.83203125" style="4" customWidth="1"/>
    <col min="26" max="26" width="3.5" style="4" customWidth="1"/>
    <col min="27" max="27" width="2.83203125" style="4" customWidth="1"/>
    <col min="28" max="28" width="4.33203125" style="4" customWidth="1"/>
    <col min="29" max="30" width="3.5" style="4" customWidth="1"/>
    <col min="31" max="33" width="3.33203125" style="4" customWidth="1"/>
    <col min="34" max="34" width="2.6640625" style="4" customWidth="1"/>
    <col min="35" max="35" width="3.83203125" style="4" customWidth="1"/>
    <col min="36" max="36" width="6.1640625" style="4" customWidth="1"/>
    <col min="37" max="37" width="3.83203125" style="4" customWidth="1"/>
    <col min="38" max="40" width="3.6640625" style="4" customWidth="1"/>
    <col min="41" max="41" width="1.33203125" style="4" customWidth="1"/>
    <col min="42" max="16384" width="9.33203125" style="4"/>
  </cols>
  <sheetData>
    <row r="1" spans="1:48" s="3" customFormat="1" ht="13.5" x14ac:dyDescent="0.15">
      <c r="A1" s="1"/>
      <c r="B1" s="2"/>
    </row>
    <row r="2" spans="1:48" s="3" customFormat="1" ht="30" customHeight="1" x14ac:dyDescent="0.15"/>
    <row r="3" spans="1:48" s="3" customFormat="1" ht="13.5" x14ac:dyDescent="0.15"/>
    <row r="5" spans="1:48" ht="12" thickBot="1" x14ac:dyDescent="0.2">
      <c r="B5" t="s">
        <v>26</v>
      </c>
      <c r="AM5" s="5" t="s">
        <v>4</v>
      </c>
    </row>
    <row r="6" spans="1:48" ht="16.5" customHeight="1" x14ac:dyDescent="0.15">
      <c r="B6" s="79" t="s">
        <v>0</v>
      </c>
      <c r="C6" s="79"/>
      <c r="D6" s="79"/>
      <c r="E6" s="50" t="str">
        <f>TEXT([1]기본정보!$F$15,"yyyy.mm.dd.")&amp;"                ~                "&amp;TEXT([1]기본정보!$F$16,"yyyy.mm.dd.")</f>
        <v>2019.01.01.                ~                2019.12.31.</v>
      </c>
      <c r="F6" s="51"/>
      <c r="G6" s="51"/>
      <c r="H6" s="52"/>
      <c r="I6" s="42"/>
      <c r="J6" s="81" t="s">
        <v>3</v>
      </c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3"/>
      <c r="AE6" s="48" t="s">
        <v>1</v>
      </c>
      <c r="AF6" s="48"/>
      <c r="AG6" s="48"/>
      <c r="AH6" s="48"/>
      <c r="AI6" s="48"/>
      <c r="AJ6" s="44" t="str">
        <f>[1]기본정보!$F$6</f>
        <v>조세물산</v>
      </c>
      <c r="AK6" s="44"/>
      <c r="AL6" s="44"/>
      <c r="AM6" s="44"/>
      <c r="AN6" s="45"/>
    </row>
    <row r="7" spans="1:48" ht="16.5" customHeight="1" thickBot="1" x14ac:dyDescent="0.2">
      <c r="B7" s="80"/>
      <c r="C7" s="80"/>
      <c r="D7" s="80"/>
      <c r="E7" s="53"/>
      <c r="F7" s="54"/>
      <c r="G7" s="54"/>
      <c r="H7" s="55"/>
      <c r="I7" s="43"/>
      <c r="J7" s="84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6"/>
      <c r="AE7" s="49" t="s">
        <v>2</v>
      </c>
      <c r="AF7" s="49"/>
      <c r="AG7" s="49"/>
      <c r="AH7" s="49"/>
      <c r="AI7" s="49"/>
      <c r="AJ7" s="46">
        <f>[1]기본정보!$F$9</f>
        <v>2038111111</v>
      </c>
      <c r="AK7" s="46"/>
      <c r="AL7" s="46"/>
      <c r="AM7" s="46"/>
      <c r="AN7" s="47"/>
    </row>
    <row r="8" spans="1:48" ht="9.75" customHeight="1" x14ac:dyDescent="0.15">
      <c r="B8" s="32"/>
      <c r="C8" s="32"/>
      <c r="D8" s="32"/>
      <c r="E8" s="33"/>
      <c r="F8" s="33"/>
      <c r="G8" s="33"/>
      <c r="H8" s="33"/>
      <c r="I8" s="33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3"/>
      <c r="Y8" s="32"/>
      <c r="Z8" s="32"/>
      <c r="AA8" s="33"/>
      <c r="AB8" s="33"/>
      <c r="AC8" s="33"/>
      <c r="AD8" s="33"/>
    </row>
    <row r="9" spans="1:48" ht="6.75" customHeight="1" x14ac:dyDescent="0.15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14"/>
      <c r="Z9" s="14"/>
      <c r="AA9" s="14"/>
      <c r="AB9" s="14"/>
      <c r="AC9" s="14"/>
      <c r="AD9" s="14"/>
      <c r="AE9" s="14"/>
      <c r="AF9" s="14"/>
      <c r="AG9" s="14"/>
      <c r="AH9" s="13"/>
      <c r="AI9" s="14"/>
      <c r="AJ9" s="14"/>
      <c r="AK9" s="14"/>
      <c r="AL9" s="14"/>
      <c r="AM9" s="15"/>
      <c r="AN9" s="15"/>
      <c r="AO9" s="7"/>
      <c r="AP9" s="7"/>
      <c r="AQ9" s="7"/>
      <c r="AR9" s="7"/>
      <c r="AS9" s="7"/>
      <c r="AT9" s="7"/>
      <c r="AU9" s="7"/>
      <c r="AV9" s="7"/>
    </row>
    <row r="10" spans="1:48" ht="14.25" customHeight="1" x14ac:dyDescent="0.15">
      <c r="B10" s="196" t="s">
        <v>27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3"/>
      <c r="O10" s="23"/>
      <c r="P10" s="24"/>
      <c r="Q10" s="24"/>
      <c r="R10" s="24"/>
      <c r="S10" s="24"/>
      <c r="T10" s="24"/>
      <c r="U10" s="24"/>
      <c r="V10" s="24"/>
      <c r="W10" s="22"/>
      <c r="X10" s="23"/>
      <c r="Y10" s="23"/>
      <c r="Z10" s="23"/>
      <c r="AA10" s="24"/>
      <c r="AB10" s="24"/>
      <c r="AC10" s="24"/>
      <c r="AD10" s="22"/>
      <c r="AE10" s="25"/>
      <c r="AF10" s="25"/>
      <c r="AG10" s="25"/>
      <c r="AH10" s="25"/>
      <c r="AI10" s="25"/>
      <c r="AJ10" s="25"/>
      <c r="AK10" s="25"/>
      <c r="AL10" s="25"/>
      <c r="AM10" s="25"/>
      <c r="AN10" s="25"/>
    </row>
    <row r="11" spans="1:48" ht="18" customHeight="1" x14ac:dyDescent="0.15">
      <c r="B11" s="65" t="s">
        <v>6</v>
      </c>
      <c r="C11" s="68"/>
      <c r="D11" s="68" t="s">
        <v>7</v>
      </c>
      <c r="E11" s="68"/>
      <c r="F11" s="68" t="s">
        <v>8</v>
      </c>
      <c r="G11" s="68"/>
      <c r="H11" s="66" t="s">
        <v>9</v>
      </c>
      <c r="I11" s="202" t="s">
        <v>28</v>
      </c>
      <c r="J11" s="201" t="s">
        <v>29</v>
      </c>
      <c r="K11" s="63"/>
      <c r="L11" s="201" t="s">
        <v>30</v>
      </c>
      <c r="M11" s="63"/>
      <c r="N11" s="205" t="s">
        <v>31</v>
      </c>
      <c r="O11" s="206" t="s">
        <v>32</v>
      </c>
      <c r="P11" s="70"/>
      <c r="Q11" s="207" t="s">
        <v>33</v>
      </c>
      <c r="R11" s="210" t="s">
        <v>34</v>
      </c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37"/>
    </row>
    <row r="12" spans="1:48" ht="30" customHeight="1" x14ac:dyDescent="0.15">
      <c r="B12" s="65"/>
      <c r="C12" s="68"/>
      <c r="D12" s="68"/>
      <c r="E12" s="68"/>
      <c r="F12" s="68"/>
      <c r="G12" s="68"/>
      <c r="H12" s="66"/>
      <c r="I12" s="203"/>
      <c r="J12" s="64"/>
      <c r="K12" s="65"/>
      <c r="L12" s="64"/>
      <c r="M12" s="65"/>
      <c r="N12" s="66"/>
      <c r="O12" s="71"/>
      <c r="P12" s="72"/>
      <c r="Q12" s="208"/>
      <c r="R12" s="211" t="s">
        <v>35</v>
      </c>
      <c r="S12" s="56"/>
      <c r="T12" s="57"/>
      <c r="U12" s="212" t="s">
        <v>36</v>
      </c>
      <c r="V12" s="61"/>
      <c r="W12" s="62"/>
      <c r="X12" s="211" t="s">
        <v>38</v>
      </c>
      <c r="Y12" s="56"/>
      <c r="Z12" s="57"/>
      <c r="AA12" s="211" t="s">
        <v>39</v>
      </c>
      <c r="AB12" s="56"/>
      <c r="AC12" s="57"/>
      <c r="AD12" s="211" t="s">
        <v>40</v>
      </c>
      <c r="AE12" s="56"/>
      <c r="AF12" s="57"/>
      <c r="AG12" s="211" t="s">
        <v>41</v>
      </c>
      <c r="AH12" s="56"/>
      <c r="AI12" s="57"/>
      <c r="AJ12" s="75" t="s">
        <v>42</v>
      </c>
      <c r="AK12" s="76"/>
      <c r="AL12" s="75" t="s">
        <v>43</v>
      </c>
      <c r="AM12" s="56"/>
      <c r="AN12" s="56"/>
    </row>
    <row r="13" spans="1:48" ht="30" customHeight="1" x14ac:dyDescent="0.15">
      <c r="B13" s="60"/>
      <c r="C13" s="69"/>
      <c r="D13" s="69"/>
      <c r="E13" s="69"/>
      <c r="F13" s="69"/>
      <c r="G13" s="69"/>
      <c r="H13" s="67"/>
      <c r="I13" s="204"/>
      <c r="J13" s="58"/>
      <c r="K13" s="60"/>
      <c r="L13" s="58"/>
      <c r="M13" s="60"/>
      <c r="N13" s="67"/>
      <c r="O13" s="73"/>
      <c r="P13" s="74"/>
      <c r="Q13" s="209"/>
      <c r="R13" s="58"/>
      <c r="S13" s="59"/>
      <c r="T13" s="60"/>
      <c r="U13" s="212" t="s">
        <v>37</v>
      </c>
      <c r="V13" s="61"/>
      <c r="W13" s="62"/>
      <c r="X13" s="58"/>
      <c r="Y13" s="59"/>
      <c r="Z13" s="60"/>
      <c r="AA13" s="58"/>
      <c r="AB13" s="59"/>
      <c r="AC13" s="60"/>
      <c r="AD13" s="58"/>
      <c r="AE13" s="59"/>
      <c r="AF13" s="60"/>
      <c r="AG13" s="58"/>
      <c r="AH13" s="59"/>
      <c r="AI13" s="60"/>
      <c r="AJ13" s="77"/>
      <c r="AK13" s="78"/>
      <c r="AL13" s="58"/>
      <c r="AM13" s="59"/>
      <c r="AN13" s="59"/>
    </row>
    <row r="14" spans="1:48" ht="20.100000000000001" customHeight="1" x14ac:dyDescent="0.15">
      <c r="B14" s="96">
        <v>1230</v>
      </c>
      <c r="C14" s="97"/>
      <c r="D14" s="96" t="s">
        <v>5</v>
      </c>
      <c r="E14" s="97"/>
      <c r="F14" s="96" t="s">
        <v>10</v>
      </c>
      <c r="G14" s="97"/>
      <c r="H14" s="100" t="s">
        <v>11</v>
      </c>
      <c r="I14" s="197"/>
      <c r="J14" s="90">
        <v>50000</v>
      </c>
      <c r="K14" s="92"/>
      <c r="L14" s="90">
        <v>40000</v>
      </c>
      <c r="M14" s="92"/>
      <c r="N14" s="87">
        <f>IF(J14="","",L14/J14)</f>
        <v>0.8</v>
      </c>
      <c r="O14" s="103">
        <v>50000000</v>
      </c>
      <c r="P14" s="104"/>
      <c r="Q14" s="100">
        <v>12</v>
      </c>
      <c r="R14" s="90">
        <v>15000000</v>
      </c>
      <c r="S14" s="91"/>
      <c r="T14" s="92"/>
      <c r="U14" s="89">
        <v>0</v>
      </c>
      <c r="V14" s="89"/>
      <c r="W14" s="89"/>
      <c r="X14" s="90">
        <v>9000000</v>
      </c>
      <c r="Y14" s="91"/>
      <c r="Z14" s="92"/>
      <c r="AA14" s="90">
        <v>1000000</v>
      </c>
      <c r="AB14" s="91"/>
      <c r="AC14" s="92"/>
      <c r="AD14" s="90">
        <v>800000</v>
      </c>
      <c r="AE14" s="91"/>
      <c r="AF14" s="92"/>
      <c r="AG14" s="90">
        <v>850000</v>
      </c>
      <c r="AH14" s="91"/>
      <c r="AI14" s="92"/>
      <c r="AJ14" s="90">
        <v>200000</v>
      </c>
      <c r="AK14" s="92"/>
      <c r="AL14" s="107">
        <f>R14+U14+SUM(X14:AK15)</f>
        <v>26850000</v>
      </c>
      <c r="AM14" s="108"/>
      <c r="AN14" s="108"/>
    </row>
    <row r="15" spans="1:48" ht="20.100000000000001" customHeight="1" x14ac:dyDescent="0.15">
      <c r="B15" s="98"/>
      <c r="C15" s="99"/>
      <c r="D15" s="98"/>
      <c r="E15" s="99"/>
      <c r="F15" s="98"/>
      <c r="G15" s="99"/>
      <c r="H15" s="101"/>
      <c r="I15" s="198"/>
      <c r="J15" s="93"/>
      <c r="K15" s="95"/>
      <c r="L15" s="93"/>
      <c r="M15" s="95"/>
      <c r="N15" s="88"/>
      <c r="O15" s="105" t="s">
        <v>25</v>
      </c>
      <c r="P15" s="106"/>
      <c r="Q15" s="101"/>
      <c r="R15" s="93"/>
      <c r="S15" s="94"/>
      <c r="T15" s="95"/>
      <c r="U15" s="89">
        <v>0</v>
      </c>
      <c r="V15" s="89"/>
      <c r="W15" s="89"/>
      <c r="X15" s="93"/>
      <c r="Y15" s="94"/>
      <c r="Z15" s="95"/>
      <c r="AA15" s="93"/>
      <c r="AB15" s="94"/>
      <c r="AC15" s="95"/>
      <c r="AD15" s="93"/>
      <c r="AE15" s="94"/>
      <c r="AF15" s="95"/>
      <c r="AG15" s="93"/>
      <c r="AH15" s="94"/>
      <c r="AI15" s="95"/>
      <c r="AJ15" s="93"/>
      <c r="AK15" s="95"/>
      <c r="AL15" s="109"/>
      <c r="AM15" s="110"/>
      <c r="AN15" s="110"/>
    </row>
    <row r="16" spans="1:48" ht="20.100000000000001" customHeight="1" x14ac:dyDescent="0.15">
      <c r="B16" s="96">
        <v>4560</v>
      </c>
      <c r="C16" s="97"/>
      <c r="D16" s="96" t="s">
        <v>5</v>
      </c>
      <c r="E16" s="97"/>
      <c r="F16" s="96" t="s">
        <v>10</v>
      </c>
      <c r="G16" s="97"/>
      <c r="H16" s="100" t="s">
        <v>11</v>
      </c>
      <c r="I16" s="197"/>
      <c r="J16" s="90">
        <v>45000</v>
      </c>
      <c r="K16" s="92"/>
      <c r="L16" s="90">
        <v>41400</v>
      </c>
      <c r="M16" s="92"/>
      <c r="N16" s="87">
        <f>IF(J16="","",L16/J16)</f>
        <v>0.92</v>
      </c>
      <c r="O16" s="103">
        <v>50000000</v>
      </c>
      <c r="P16" s="104"/>
      <c r="Q16" s="100">
        <v>12</v>
      </c>
      <c r="R16" s="90">
        <v>20000000</v>
      </c>
      <c r="S16" s="91"/>
      <c r="T16" s="92"/>
      <c r="U16" s="89">
        <v>0</v>
      </c>
      <c r="V16" s="89"/>
      <c r="W16" s="89"/>
      <c r="X16" s="90">
        <v>10000000</v>
      </c>
      <c r="Y16" s="91"/>
      <c r="Z16" s="92"/>
      <c r="AA16" s="90">
        <v>1200000</v>
      </c>
      <c r="AB16" s="91"/>
      <c r="AC16" s="92"/>
      <c r="AD16" s="90">
        <v>500000</v>
      </c>
      <c r="AE16" s="91"/>
      <c r="AF16" s="92"/>
      <c r="AG16" s="90">
        <v>900000</v>
      </c>
      <c r="AH16" s="91"/>
      <c r="AI16" s="92"/>
      <c r="AJ16" s="90">
        <v>400000</v>
      </c>
      <c r="AK16" s="92"/>
      <c r="AL16" s="107">
        <f>R16+U16+SUM(X16:AK17)</f>
        <v>33000000</v>
      </c>
      <c r="AM16" s="108"/>
      <c r="AN16" s="108"/>
    </row>
    <row r="17" spans="2:42" ht="20.100000000000001" customHeight="1" x14ac:dyDescent="0.15">
      <c r="B17" s="98"/>
      <c r="C17" s="99"/>
      <c r="D17" s="98"/>
      <c r="E17" s="99"/>
      <c r="F17" s="98"/>
      <c r="G17" s="99"/>
      <c r="H17" s="101"/>
      <c r="I17" s="198"/>
      <c r="J17" s="93"/>
      <c r="K17" s="95"/>
      <c r="L17" s="93"/>
      <c r="M17" s="95"/>
      <c r="N17" s="88"/>
      <c r="O17" s="105" t="s">
        <v>25</v>
      </c>
      <c r="P17" s="106"/>
      <c r="Q17" s="101"/>
      <c r="R17" s="93"/>
      <c r="S17" s="94"/>
      <c r="T17" s="95"/>
      <c r="U17" s="89">
        <v>0</v>
      </c>
      <c r="V17" s="89"/>
      <c r="W17" s="89"/>
      <c r="X17" s="93"/>
      <c r="Y17" s="94"/>
      <c r="Z17" s="95"/>
      <c r="AA17" s="93"/>
      <c r="AB17" s="94"/>
      <c r="AC17" s="95"/>
      <c r="AD17" s="93"/>
      <c r="AE17" s="94"/>
      <c r="AF17" s="95"/>
      <c r="AG17" s="93"/>
      <c r="AH17" s="94"/>
      <c r="AI17" s="95"/>
      <c r="AJ17" s="93"/>
      <c r="AK17" s="95"/>
      <c r="AL17" s="109"/>
      <c r="AM17" s="110"/>
      <c r="AN17" s="110"/>
    </row>
    <row r="18" spans="2:42" ht="20.100000000000001" customHeight="1" x14ac:dyDescent="0.15">
      <c r="B18" s="96">
        <v>7890</v>
      </c>
      <c r="C18" s="97"/>
      <c r="D18" s="96" t="s">
        <v>13</v>
      </c>
      <c r="E18" s="97"/>
      <c r="F18" s="96" t="s">
        <v>14</v>
      </c>
      <c r="G18" s="97"/>
      <c r="H18" s="100" t="s">
        <v>11</v>
      </c>
      <c r="I18" s="197"/>
      <c r="J18" s="90">
        <v>80000</v>
      </c>
      <c r="K18" s="92"/>
      <c r="L18" s="90">
        <v>76800</v>
      </c>
      <c r="M18" s="92"/>
      <c r="N18" s="87">
        <f>IF(J18="","",L18/J18)</f>
        <v>0.96</v>
      </c>
      <c r="O18" s="103">
        <v>50000000</v>
      </c>
      <c r="P18" s="104"/>
      <c r="Q18" s="100">
        <v>12</v>
      </c>
      <c r="R18" s="90">
        <v>0</v>
      </c>
      <c r="S18" s="91"/>
      <c r="T18" s="92"/>
      <c r="U18" s="89">
        <v>12000000</v>
      </c>
      <c r="V18" s="89"/>
      <c r="W18" s="89"/>
      <c r="X18" s="90">
        <v>7300000</v>
      </c>
      <c r="Y18" s="91"/>
      <c r="Z18" s="92"/>
      <c r="AA18" s="90">
        <v>0</v>
      </c>
      <c r="AB18" s="91"/>
      <c r="AC18" s="92"/>
      <c r="AD18" s="90">
        <v>0</v>
      </c>
      <c r="AE18" s="91"/>
      <c r="AF18" s="92"/>
      <c r="AG18" s="90">
        <v>0</v>
      </c>
      <c r="AH18" s="91"/>
      <c r="AI18" s="92"/>
      <c r="AJ18" s="90">
        <v>700000</v>
      </c>
      <c r="AK18" s="92"/>
      <c r="AL18" s="107">
        <f>R18+U18+SUM(X18:AK19)</f>
        <v>20000000</v>
      </c>
      <c r="AM18" s="108"/>
      <c r="AN18" s="108"/>
      <c r="AO18" s="16"/>
      <c r="AP18" s="12"/>
    </row>
    <row r="19" spans="2:42" ht="20.100000000000001" customHeight="1" x14ac:dyDescent="0.15">
      <c r="B19" s="98"/>
      <c r="C19" s="99"/>
      <c r="D19" s="98"/>
      <c r="E19" s="99"/>
      <c r="F19" s="98"/>
      <c r="G19" s="99"/>
      <c r="H19" s="101"/>
      <c r="I19" s="198"/>
      <c r="J19" s="93"/>
      <c r="K19" s="95"/>
      <c r="L19" s="93"/>
      <c r="M19" s="95"/>
      <c r="N19" s="88"/>
      <c r="O19" s="105" t="s">
        <v>25</v>
      </c>
      <c r="P19" s="106"/>
      <c r="Q19" s="101"/>
      <c r="R19" s="93"/>
      <c r="S19" s="94"/>
      <c r="T19" s="95"/>
      <c r="U19" s="89">
        <v>8800000</v>
      </c>
      <c r="V19" s="89"/>
      <c r="W19" s="89"/>
      <c r="X19" s="93"/>
      <c r="Y19" s="94"/>
      <c r="Z19" s="95"/>
      <c r="AA19" s="93"/>
      <c r="AB19" s="94"/>
      <c r="AC19" s="95"/>
      <c r="AD19" s="93"/>
      <c r="AE19" s="94"/>
      <c r="AF19" s="95"/>
      <c r="AG19" s="93"/>
      <c r="AH19" s="94"/>
      <c r="AI19" s="95"/>
      <c r="AJ19" s="93"/>
      <c r="AK19" s="95"/>
      <c r="AL19" s="109"/>
      <c r="AM19" s="110"/>
      <c r="AN19" s="110"/>
      <c r="AO19" s="12"/>
      <c r="AP19" s="12"/>
    </row>
    <row r="20" spans="2:42" ht="20.100000000000001" customHeight="1" x14ac:dyDescent="0.15">
      <c r="B20" s="96">
        <v>3210</v>
      </c>
      <c r="C20" s="97"/>
      <c r="D20" s="96" t="s">
        <v>5</v>
      </c>
      <c r="E20" s="97"/>
      <c r="F20" s="96" t="s">
        <v>14</v>
      </c>
      <c r="G20" s="97"/>
      <c r="H20" s="100" t="s">
        <v>11</v>
      </c>
      <c r="I20" s="197"/>
      <c r="J20" s="90">
        <v>0</v>
      </c>
      <c r="K20" s="92"/>
      <c r="L20" s="90">
        <v>0</v>
      </c>
      <c r="M20" s="92"/>
      <c r="N20" s="87">
        <v>1</v>
      </c>
      <c r="O20" s="103">
        <v>50000000</v>
      </c>
      <c r="P20" s="104"/>
      <c r="Q20" s="100">
        <v>12</v>
      </c>
      <c r="R20" s="90">
        <v>0</v>
      </c>
      <c r="S20" s="91"/>
      <c r="T20" s="92"/>
      <c r="U20" s="89">
        <v>2000000</v>
      </c>
      <c r="V20" s="89"/>
      <c r="W20" s="89"/>
      <c r="X20" s="90">
        <v>5600000</v>
      </c>
      <c r="Y20" s="91"/>
      <c r="Z20" s="92"/>
      <c r="AA20" s="90">
        <v>0</v>
      </c>
      <c r="AB20" s="91"/>
      <c r="AC20" s="92"/>
      <c r="AD20" s="90">
        <v>0</v>
      </c>
      <c r="AE20" s="91"/>
      <c r="AF20" s="92"/>
      <c r="AG20" s="90">
        <v>0</v>
      </c>
      <c r="AH20" s="91"/>
      <c r="AI20" s="92"/>
      <c r="AJ20" s="90">
        <v>200000</v>
      </c>
      <c r="AK20" s="92"/>
      <c r="AL20" s="107">
        <f>R20+U20+SUM(X20:AK21)</f>
        <v>7800000</v>
      </c>
      <c r="AM20" s="108"/>
      <c r="AN20" s="108"/>
      <c r="AO20" s="12"/>
      <c r="AP20" s="12"/>
    </row>
    <row r="21" spans="2:42" ht="20.100000000000001" customHeight="1" x14ac:dyDescent="0.15">
      <c r="B21" s="98"/>
      <c r="C21" s="99"/>
      <c r="D21" s="98"/>
      <c r="E21" s="99"/>
      <c r="F21" s="98"/>
      <c r="G21" s="99"/>
      <c r="H21" s="101"/>
      <c r="I21" s="198"/>
      <c r="J21" s="93"/>
      <c r="K21" s="95"/>
      <c r="L21" s="93"/>
      <c r="M21" s="95"/>
      <c r="N21" s="88"/>
      <c r="O21" s="105" t="s">
        <v>25</v>
      </c>
      <c r="P21" s="106"/>
      <c r="Q21" s="101"/>
      <c r="R21" s="93"/>
      <c r="S21" s="94"/>
      <c r="T21" s="95"/>
      <c r="U21" s="89">
        <v>1488000</v>
      </c>
      <c r="V21" s="89"/>
      <c r="W21" s="89"/>
      <c r="X21" s="93"/>
      <c r="Y21" s="94"/>
      <c r="Z21" s="95"/>
      <c r="AA21" s="93"/>
      <c r="AB21" s="94"/>
      <c r="AC21" s="95"/>
      <c r="AD21" s="93"/>
      <c r="AE21" s="94"/>
      <c r="AF21" s="95"/>
      <c r="AG21" s="93"/>
      <c r="AH21" s="94"/>
      <c r="AI21" s="95"/>
      <c r="AJ21" s="93"/>
      <c r="AK21" s="95"/>
      <c r="AL21" s="109"/>
      <c r="AM21" s="110"/>
      <c r="AN21" s="110"/>
      <c r="AO21" s="12"/>
      <c r="AP21" s="12"/>
    </row>
    <row r="22" spans="2:42" ht="20.100000000000001" customHeight="1" x14ac:dyDescent="0.15">
      <c r="B22" s="96">
        <v>6540</v>
      </c>
      <c r="C22" s="97"/>
      <c r="D22" s="96" t="s">
        <v>5</v>
      </c>
      <c r="E22" s="97"/>
      <c r="F22" s="96" t="s">
        <v>15</v>
      </c>
      <c r="G22" s="97"/>
      <c r="H22" s="100" t="s">
        <v>11</v>
      </c>
      <c r="I22" s="197"/>
      <c r="J22" s="90">
        <v>0</v>
      </c>
      <c r="K22" s="92"/>
      <c r="L22" s="90">
        <v>0</v>
      </c>
      <c r="M22" s="92"/>
      <c r="N22" s="87">
        <v>0.5</v>
      </c>
      <c r="O22" s="103">
        <v>50000000</v>
      </c>
      <c r="P22" s="104"/>
      <c r="Q22" s="100">
        <v>10</v>
      </c>
      <c r="R22" s="90">
        <v>0</v>
      </c>
      <c r="S22" s="91"/>
      <c r="T22" s="92"/>
      <c r="U22" s="89">
        <v>15000000</v>
      </c>
      <c r="V22" s="89"/>
      <c r="W22" s="89"/>
      <c r="X22" s="90">
        <v>4500000</v>
      </c>
      <c r="Y22" s="91"/>
      <c r="Z22" s="92"/>
      <c r="AA22" s="90">
        <v>0</v>
      </c>
      <c r="AB22" s="91"/>
      <c r="AC22" s="92"/>
      <c r="AD22" s="90">
        <v>0</v>
      </c>
      <c r="AE22" s="91"/>
      <c r="AF22" s="92"/>
      <c r="AG22" s="90">
        <v>0</v>
      </c>
      <c r="AH22" s="91"/>
      <c r="AI22" s="92"/>
      <c r="AJ22" s="90">
        <v>500000</v>
      </c>
      <c r="AK22" s="92"/>
      <c r="AL22" s="107">
        <f>R22+U22+SUM(X22:AK23)</f>
        <v>20000000</v>
      </c>
      <c r="AM22" s="108"/>
      <c r="AN22" s="108"/>
      <c r="AO22" s="12"/>
      <c r="AP22" s="12"/>
    </row>
    <row r="23" spans="2:42" ht="20.100000000000001" customHeight="1" x14ac:dyDescent="0.15">
      <c r="B23" s="98"/>
      <c r="C23" s="99"/>
      <c r="D23" s="98"/>
      <c r="E23" s="99"/>
      <c r="F23" s="98"/>
      <c r="G23" s="99"/>
      <c r="H23" s="101"/>
      <c r="I23" s="198"/>
      <c r="J23" s="93"/>
      <c r="K23" s="95"/>
      <c r="L23" s="93"/>
      <c r="M23" s="95"/>
      <c r="N23" s="88"/>
      <c r="O23" s="105" t="s">
        <v>25</v>
      </c>
      <c r="P23" s="106"/>
      <c r="Q23" s="101"/>
      <c r="R23" s="93"/>
      <c r="S23" s="94"/>
      <c r="T23" s="95"/>
      <c r="U23" s="89">
        <v>10500000</v>
      </c>
      <c r="V23" s="89"/>
      <c r="W23" s="89"/>
      <c r="X23" s="93"/>
      <c r="Y23" s="94"/>
      <c r="Z23" s="95"/>
      <c r="AA23" s="93"/>
      <c r="AB23" s="94"/>
      <c r="AC23" s="95"/>
      <c r="AD23" s="93"/>
      <c r="AE23" s="94"/>
      <c r="AF23" s="95"/>
      <c r="AG23" s="93"/>
      <c r="AH23" s="94"/>
      <c r="AI23" s="95"/>
      <c r="AJ23" s="93"/>
      <c r="AK23" s="95"/>
      <c r="AL23" s="109"/>
      <c r="AM23" s="110"/>
      <c r="AN23" s="110"/>
      <c r="AO23" s="12"/>
      <c r="AP23" s="12"/>
    </row>
    <row r="24" spans="2:42" ht="20.100000000000001" customHeight="1" x14ac:dyDescent="0.15">
      <c r="B24" s="96">
        <v>9870</v>
      </c>
      <c r="C24" s="97"/>
      <c r="D24" s="96" t="s">
        <v>5</v>
      </c>
      <c r="E24" s="97"/>
      <c r="F24" s="96" t="s">
        <v>10</v>
      </c>
      <c r="G24" s="97"/>
      <c r="H24" s="100" t="s">
        <v>11</v>
      </c>
      <c r="I24" s="197"/>
      <c r="J24" s="90">
        <v>20000</v>
      </c>
      <c r="K24" s="92"/>
      <c r="L24" s="90">
        <v>19000</v>
      </c>
      <c r="M24" s="92"/>
      <c r="N24" s="87">
        <f>IF(J24="","",L24/J24)</f>
        <v>0.95</v>
      </c>
      <c r="O24" s="103">
        <v>50000000</v>
      </c>
      <c r="P24" s="104"/>
      <c r="Q24" s="100">
        <v>10</v>
      </c>
      <c r="R24" s="90">
        <v>9000000</v>
      </c>
      <c r="S24" s="91"/>
      <c r="T24" s="92"/>
      <c r="U24" s="89"/>
      <c r="V24" s="89"/>
      <c r="W24" s="89"/>
      <c r="X24" s="90">
        <v>4000000</v>
      </c>
      <c r="Y24" s="91"/>
      <c r="Z24" s="92"/>
      <c r="AA24" s="90">
        <v>500000</v>
      </c>
      <c r="AB24" s="91"/>
      <c r="AC24" s="92"/>
      <c r="AD24" s="90">
        <v>300000</v>
      </c>
      <c r="AE24" s="91"/>
      <c r="AF24" s="92"/>
      <c r="AG24" s="90">
        <v>400000</v>
      </c>
      <c r="AH24" s="91"/>
      <c r="AI24" s="92"/>
      <c r="AJ24" s="90">
        <v>200000</v>
      </c>
      <c r="AK24" s="92"/>
      <c r="AL24" s="107">
        <f>R24+U24+SUM(X24:AK25)</f>
        <v>14400000</v>
      </c>
      <c r="AM24" s="108"/>
      <c r="AN24" s="108"/>
      <c r="AO24" s="12"/>
      <c r="AP24" s="12"/>
    </row>
    <row r="25" spans="2:42" ht="20.100000000000001" customHeight="1" x14ac:dyDescent="0.15">
      <c r="B25" s="98"/>
      <c r="C25" s="99"/>
      <c r="D25" s="98"/>
      <c r="E25" s="99"/>
      <c r="F25" s="98"/>
      <c r="G25" s="99"/>
      <c r="H25" s="101"/>
      <c r="I25" s="198"/>
      <c r="J25" s="93"/>
      <c r="K25" s="95"/>
      <c r="L25" s="93"/>
      <c r="M25" s="95"/>
      <c r="N25" s="88"/>
      <c r="O25" s="105" t="s">
        <v>25</v>
      </c>
      <c r="P25" s="106"/>
      <c r="Q25" s="101"/>
      <c r="R25" s="93"/>
      <c r="S25" s="94"/>
      <c r="T25" s="95"/>
      <c r="U25" s="89"/>
      <c r="V25" s="89"/>
      <c r="W25" s="89"/>
      <c r="X25" s="93"/>
      <c r="Y25" s="94"/>
      <c r="Z25" s="95"/>
      <c r="AA25" s="93"/>
      <c r="AB25" s="94"/>
      <c r="AC25" s="95"/>
      <c r="AD25" s="93"/>
      <c r="AE25" s="94"/>
      <c r="AF25" s="95"/>
      <c r="AG25" s="93"/>
      <c r="AH25" s="94"/>
      <c r="AI25" s="95"/>
      <c r="AJ25" s="93"/>
      <c r="AK25" s="95"/>
      <c r="AL25" s="109"/>
      <c r="AM25" s="110"/>
      <c r="AN25" s="110"/>
      <c r="AO25" s="12"/>
      <c r="AP25" s="12"/>
    </row>
    <row r="26" spans="2:42" ht="20.100000000000001" customHeight="1" x14ac:dyDescent="0.15">
      <c r="B26" s="96"/>
      <c r="C26" s="97"/>
      <c r="D26" s="96"/>
      <c r="E26" s="97"/>
      <c r="F26" s="96"/>
      <c r="G26" s="97"/>
      <c r="H26" s="100"/>
      <c r="I26" s="197"/>
      <c r="J26" s="90"/>
      <c r="K26" s="92"/>
      <c r="L26" s="90"/>
      <c r="M26" s="92"/>
      <c r="N26" s="87" t="str">
        <f>IF(J26="","",L26/J26)</f>
        <v/>
      </c>
      <c r="O26" s="132"/>
      <c r="P26" s="133"/>
      <c r="Q26" s="100"/>
      <c r="R26" s="90"/>
      <c r="S26" s="91"/>
      <c r="T26" s="92"/>
      <c r="U26" s="89"/>
      <c r="V26" s="89"/>
      <c r="W26" s="89"/>
      <c r="X26" s="90"/>
      <c r="Y26" s="91"/>
      <c r="Z26" s="92"/>
      <c r="AA26" s="90"/>
      <c r="AB26" s="91"/>
      <c r="AC26" s="92"/>
      <c r="AD26" s="90"/>
      <c r="AE26" s="91"/>
      <c r="AF26" s="92"/>
      <c r="AG26" s="90"/>
      <c r="AH26" s="91"/>
      <c r="AI26" s="92"/>
      <c r="AJ26" s="90"/>
      <c r="AK26" s="92"/>
      <c r="AL26" s="107">
        <f>R26+U26+SUM(X26:AK27)</f>
        <v>0</v>
      </c>
      <c r="AM26" s="108"/>
      <c r="AN26" s="108"/>
      <c r="AO26" s="12"/>
      <c r="AP26" s="12"/>
    </row>
    <row r="27" spans="2:42" ht="20.100000000000001" customHeight="1" x14ac:dyDescent="0.15">
      <c r="B27" s="98"/>
      <c r="C27" s="99"/>
      <c r="D27" s="98"/>
      <c r="E27" s="99"/>
      <c r="F27" s="98"/>
      <c r="G27" s="99"/>
      <c r="H27" s="101"/>
      <c r="I27" s="198"/>
      <c r="J27" s="93"/>
      <c r="K27" s="95"/>
      <c r="L27" s="93"/>
      <c r="M27" s="95"/>
      <c r="N27" s="88"/>
      <c r="O27" s="105"/>
      <c r="P27" s="106"/>
      <c r="Q27" s="101"/>
      <c r="R27" s="93"/>
      <c r="S27" s="94"/>
      <c r="T27" s="95"/>
      <c r="U27" s="89"/>
      <c r="V27" s="89"/>
      <c r="W27" s="89"/>
      <c r="X27" s="93"/>
      <c r="Y27" s="94"/>
      <c r="Z27" s="95"/>
      <c r="AA27" s="93"/>
      <c r="AB27" s="94"/>
      <c r="AC27" s="95"/>
      <c r="AD27" s="93"/>
      <c r="AE27" s="94"/>
      <c r="AF27" s="95"/>
      <c r="AG27" s="93"/>
      <c r="AH27" s="94"/>
      <c r="AI27" s="95"/>
      <c r="AJ27" s="93"/>
      <c r="AK27" s="95"/>
      <c r="AL27" s="109"/>
      <c r="AM27" s="110"/>
      <c r="AN27" s="110"/>
      <c r="AO27" s="12"/>
      <c r="AP27" s="12"/>
    </row>
    <row r="28" spans="2:42" ht="20.100000000000001" customHeight="1" x14ac:dyDescent="0.15">
      <c r="B28" s="96"/>
      <c r="C28" s="97"/>
      <c r="D28" s="96"/>
      <c r="E28" s="97"/>
      <c r="F28" s="96"/>
      <c r="G28" s="97"/>
      <c r="H28" s="100"/>
      <c r="I28" s="197"/>
      <c r="J28" s="90"/>
      <c r="K28" s="92"/>
      <c r="L28" s="90"/>
      <c r="M28" s="92"/>
      <c r="N28" s="87" t="str">
        <f>IF(J28="","",L28/J28)</f>
        <v/>
      </c>
      <c r="O28" s="132"/>
      <c r="P28" s="133"/>
      <c r="Q28" s="100"/>
      <c r="R28" s="90"/>
      <c r="S28" s="91"/>
      <c r="T28" s="92"/>
      <c r="U28" s="89"/>
      <c r="V28" s="89"/>
      <c r="W28" s="89"/>
      <c r="X28" s="90"/>
      <c r="Y28" s="91"/>
      <c r="Z28" s="92"/>
      <c r="AA28" s="90"/>
      <c r="AB28" s="91"/>
      <c r="AC28" s="92"/>
      <c r="AD28" s="90"/>
      <c r="AE28" s="91"/>
      <c r="AF28" s="92"/>
      <c r="AG28" s="90"/>
      <c r="AH28" s="91"/>
      <c r="AI28" s="92"/>
      <c r="AJ28" s="90"/>
      <c r="AK28" s="92"/>
      <c r="AL28" s="107">
        <f>R28+U28+SUM(X28:AK29)</f>
        <v>0</v>
      </c>
      <c r="AM28" s="108"/>
      <c r="AN28" s="108"/>
      <c r="AO28" s="12"/>
      <c r="AP28" s="12"/>
    </row>
    <row r="29" spans="2:42" ht="20.100000000000001" customHeight="1" x14ac:dyDescent="0.15">
      <c r="B29" s="98"/>
      <c r="C29" s="99"/>
      <c r="D29" s="98"/>
      <c r="E29" s="99"/>
      <c r="F29" s="98"/>
      <c r="G29" s="99"/>
      <c r="H29" s="101"/>
      <c r="I29" s="198"/>
      <c r="J29" s="93"/>
      <c r="K29" s="95"/>
      <c r="L29" s="93"/>
      <c r="M29" s="95"/>
      <c r="N29" s="88"/>
      <c r="O29" s="105"/>
      <c r="P29" s="106"/>
      <c r="Q29" s="101"/>
      <c r="R29" s="93"/>
      <c r="S29" s="94"/>
      <c r="T29" s="95"/>
      <c r="U29" s="89"/>
      <c r="V29" s="89"/>
      <c r="W29" s="89"/>
      <c r="X29" s="93"/>
      <c r="Y29" s="94"/>
      <c r="Z29" s="95"/>
      <c r="AA29" s="93"/>
      <c r="AB29" s="94"/>
      <c r="AC29" s="95"/>
      <c r="AD29" s="93"/>
      <c r="AE29" s="94"/>
      <c r="AF29" s="95"/>
      <c r="AG29" s="93"/>
      <c r="AH29" s="94"/>
      <c r="AI29" s="95"/>
      <c r="AJ29" s="93"/>
      <c r="AK29" s="95"/>
      <c r="AL29" s="109"/>
      <c r="AM29" s="110"/>
      <c r="AN29" s="110"/>
      <c r="AO29" s="12"/>
      <c r="AP29" s="12"/>
    </row>
    <row r="30" spans="2:42" ht="20.100000000000001" customHeight="1" x14ac:dyDescent="0.15">
      <c r="B30" s="96"/>
      <c r="C30" s="97"/>
      <c r="D30" s="96"/>
      <c r="E30" s="97"/>
      <c r="F30" s="96"/>
      <c r="G30" s="97"/>
      <c r="H30" s="100"/>
      <c r="I30" s="197"/>
      <c r="J30" s="90"/>
      <c r="K30" s="92"/>
      <c r="L30" s="90"/>
      <c r="M30" s="92"/>
      <c r="N30" s="87" t="str">
        <f>IF(J30="","",L30/J30)</f>
        <v/>
      </c>
      <c r="O30" s="132"/>
      <c r="P30" s="133"/>
      <c r="Q30" s="100"/>
      <c r="R30" s="90"/>
      <c r="S30" s="91"/>
      <c r="T30" s="92"/>
      <c r="U30" s="89"/>
      <c r="V30" s="89"/>
      <c r="W30" s="89"/>
      <c r="X30" s="90"/>
      <c r="Y30" s="91"/>
      <c r="Z30" s="92"/>
      <c r="AA30" s="90"/>
      <c r="AB30" s="91"/>
      <c r="AC30" s="92"/>
      <c r="AD30" s="90"/>
      <c r="AE30" s="91"/>
      <c r="AF30" s="92"/>
      <c r="AG30" s="90"/>
      <c r="AH30" s="91"/>
      <c r="AI30" s="92"/>
      <c r="AJ30" s="90"/>
      <c r="AK30" s="92"/>
      <c r="AL30" s="107">
        <f>R30+U30+SUM(X30:AK31)</f>
        <v>0</v>
      </c>
      <c r="AM30" s="108"/>
      <c r="AN30" s="108"/>
      <c r="AO30" s="12"/>
      <c r="AP30" s="12"/>
    </row>
    <row r="31" spans="2:42" ht="20.100000000000001" customHeight="1" x14ac:dyDescent="0.15">
      <c r="B31" s="98"/>
      <c r="C31" s="99"/>
      <c r="D31" s="98"/>
      <c r="E31" s="99"/>
      <c r="F31" s="98"/>
      <c r="G31" s="99"/>
      <c r="H31" s="101"/>
      <c r="I31" s="198"/>
      <c r="J31" s="93"/>
      <c r="K31" s="95"/>
      <c r="L31" s="93"/>
      <c r="M31" s="95"/>
      <c r="N31" s="88"/>
      <c r="O31" s="105"/>
      <c r="P31" s="106"/>
      <c r="Q31" s="101"/>
      <c r="R31" s="93"/>
      <c r="S31" s="94"/>
      <c r="T31" s="95"/>
      <c r="U31" s="89"/>
      <c r="V31" s="89"/>
      <c r="W31" s="89"/>
      <c r="X31" s="93"/>
      <c r="Y31" s="94"/>
      <c r="Z31" s="95"/>
      <c r="AA31" s="93"/>
      <c r="AB31" s="94"/>
      <c r="AC31" s="95"/>
      <c r="AD31" s="93"/>
      <c r="AE31" s="94"/>
      <c r="AF31" s="95"/>
      <c r="AG31" s="93"/>
      <c r="AH31" s="94"/>
      <c r="AI31" s="95"/>
      <c r="AJ31" s="93"/>
      <c r="AK31" s="95"/>
      <c r="AL31" s="109"/>
      <c r="AM31" s="110"/>
      <c r="AN31" s="110"/>
      <c r="AO31" s="12"/>
      <c r="AP31" s="12"/>
    </row>
    <row r="32" spans="2:42" ht="20.100000000000001" customHeight="1" x14ac:dyDescent="0.15">
      <c r="B32" s="96"/>
      <c r="C32" s="97"/>
      <c r="D32" s="96"/>
      <c r="E32" s="97"/>
      <c r="F32" s="96"/>
      <c r="G32" s="97"/>
      <c r="H32" s="100"/>
      <c r="I32" s="197"/>
      <c r="J32" s="90"/>
      <c r="K32" s="92"/>
      <c r="L32" s="90"/>
      <c r="M32" s="92"/>
      <c r="N32" s="87" t="str">
        <f>IF(J32="","",L32/J32)</f>
        <v/>
      </c>
      <c r="O32" s="132"/>
      <c r="P32" s="133"/>
      <c r="Q32" s="100"/>
      <c r="R32" s="90"/>
      <c r="S32" s="91"/>
      <c r="T32" s="92"/>
      <c r="U32" s="89"/>
      <c r="V32" s="89"/>
      <c r="W32" s="89"/>
      <c r="X32" s="90"/>
      <c r="Y32" s="91"/>
      <c r="Z32" s="92"/>
      <c r="AA32" s="90"/>
      <c r="AB32" s="91"/>
      <c r="AC32" s="92"/>
      <c r="AD32" s="90"/>
      <c r="AE32" s="91"/>
      <c r="AF32" s="92"/>
      <c r="AG32" s="90"/>
      <c r="AH32" s="91"/>
      <c r="AI32" s="92"/>
      <c r="AJ32" s="90"/>
      <c r="AK32" s="92"/>
      <c r="AL32" s="107">
        <f>R32+U32+SUM(X32:AK33)</f>
        <v>0</v>
      </c>
      <c r="AM32" s="108"/>
      <c r="AN32" s="108"/>
      <c r="AO32" s="12"/>
      <c r="AP32" s="12"/>
    </row>
    <row r="33" spans="2:42" ht="20.100000000000001" customHeight="1" x14ac:dyDescent="0.15">
      <c r="B33" s="98"/>
      <c r="C33" s="99"/>
      <c r="D33" s="98"/>
      <c r="E33" s="99"/>
      <c r="F33" s="98"/>
      <c r="G33" s="99"/>
      <c r="H33" s="101"/>
      <c r="I33" s="198"/>
      <c r="J33" s="93"/>
      <c r="K33" s="95"/>
      <c r="L33" s="93"/>
      <c r="M33" s="95"/>
      <c r="N33" s="88"/>
      <c r="O33" s="105"/>
      <c r="P33" s="106"/>
      <c r="Q33" s="101"/>
      <c r="R33" s="93"/>
      <c r="S33" s="94"/>
      <c r="T33" s="95"/>
      <c r="U33" s="89"/>
      <c r="V33" s="89"/>
      <c r="W33" s="89"/>
      <c r="X33" s="93"/>
      <c r="Y33" s="94"/>
      <c r="Z33" s="95"/>
      <c r="AA33" s="93"/>
      <c r="AB33" s="94"/>
      <c r="AC33" s="95"/>
      <c r="AD33" s="93"/>
      <c r="AE33" s="94"/>
      <c r="AF33" s="95"/>
      <c r="AG33" s="93"/>
      <c r="AH33" s="94"/>
      <c r="AI33" s="95"/>
      <c r="AJ33" s="93"/>
      <c r="AK33" s="95"/>
      <c r="AL33" s="109"/>
      <c r="AM33" s="110"/>
      <c r="AN33" s="110"/>
      <c r="AO33" s="12"/>
      <c r="AP33" s="12"/>
    </row>
    <row r="34" spans="2:42" ht="20.100000000000001" customHeight="1" x14ac:dyDescent="0.15">
      <c r="B34" s="213" t="s">
        <v>44</v>
      </c>
      <c r="C34" s="139"/>
      <c r="D34" s="142"/>
      <c r="E34" s="143"/>
      <c r="F34" s="142"/>
      <c r="G34" s="143"/>
      <c r="H34" s="118"/>
      <c r="I34" s="199"/>
      <c r="J34" s="38"/>
      <c r="K34" s="39"/>
      <c r="L34" s="38"/>
      <c r="M34" s="39"/>
      <c r="N34" s="191"/>
      <c r="O34" s="120"/>
      <c r="P34" s="121"/>
      <c r="Q34" s="35"/>
      <c r="R34" s="107">
        <f>SUM(R14:T33)</f>
        <v>44000000</v>
      </c>
      <c r="S34" s="108"/>
      <c r="T34" s="111"/>
      <c r="U34" s="126">
        <f>U14+U16+U18+U20+U22+U24+U26+U28+U30+U32</f>
        <v>29000000</v>
      </c>
      <c r="V34" s="126"/>
      <c r="W34" s="126"/>
      <c r="X34" s="107">
        <f>SUM(X14:Z33)</f>
        <v>40400000</v>
      </c>
      <c r="Y34" s="108"/>
      <c r="Z34" s="111"/>
      <c r="AA34" s="107">
        <f>SUM(AA14:AC33)</f>
        <v>2700000</v>
      </c>
      <c r="AB34" s="108"/>
      <c r="AC34" s="111"/>
      <c r="AD34" s="107">
        <f>SUM(AD14:AF33)</f>
        <v>1600000</v>
      </c>
      <c r="AE34" s="108"/>
      <c r="AF34" s="111"/>
      <c r="AG34" s="107">
        <f>SUM(AG14:AI33)</f>
        <v>2150000</v>
      </c>
      <c r="AH34" s="108"/>
      <c r="AI34" s="111"/>
      <c r="AJ34" s="107">
        <f>SUM(AJ14:AK33)</f>
        <v>2200000</v>
      </c>
      <c r="AK34" s="111"/>
      <c r="AL34" s="107">
        <f>SUM(AL14:AN33)</f>
        <v>122050000</v>
      </c>
      <c r="AM34" s="108"/>
      <c r="AN34" s="108"/>
      <c r="AO34" s="12"/>
      <c r="AP34" s="12"/>
    </row>
    <row r="35" spans="2:42" ht="20.100000000000001" customHeight="1" x14ac:dyDescent="0.15">
      <c r="B35" s="140"/>
      <c r="C35" s="141"/>
      <c r="D35" s="144"/>
      <c r="E35" s="145"/>
      <c r="F35" s="144"/>
      <c r="G35" s="145"/>
      <c r="H35" s="119"/>
      <c r="I35" s="200"/>
      <c r="J35" s="40"/>
      <c r="K35" s="41"/>
      <c r="L35" s="40"/>
      <c r="M35" s="41"/>
      <c r="N35" s="192"/>
      <c r="O35" s="122"/>
      <c r="P35" s="123"/>
      <c r="Q35" s="36"/>
      <c r="R35" s="109"/>
      <c r="S35" s="110"/>
      <c r="T35" s="112"/>
      <c r="U35" s="126">
        <f>U15+U17+U19+U21+U23+U25+U27+U29+U31+U33</f>
        <v>20788000</v>
      </c>
      <c r="V35" s="126"/>
      <c r="W35" s="126"/>
      <c r="X35" s="109"/>
      <c r="Y35" s="110"/>
      <c r="Z35" s="112"/>
      <c r="AA35" s="109"/>
      <c r="AB35" s="110"/>
      <c r="AC35" s="112"/>
      <c r="AD35" s="109"/>
      <c r="AE35" s="110"/>
      <c r="AF35" s="112"/>
      <c r="AG35" s="109"/>
      <c r="AH35" s="110"/>
      <c r="AI35" s="112"/>
      <c r="AJ35" s="109"/>
      <c r="AK35" s="112"/>
      <c r="AL35" s="109"/>
      <c r="AM35" s="110"/>
      <c r="AN35" s="110"/>
      <c r="AO35" s="12"/>
      <c r="AP35" s="12"/>
    </row>
    <row r="36" spans="2:42" ht="9.75" customHeight="1" x14ac:dyDescent="0.15">
      <c r="B36" s="20"/>
      <c r="C36" s="20"/>
      <c r="D36" s="20"/>
      <c r="E36" s="20"/>
      <c r="F36" s="20"/>
      <c r="G36" s="20"/>
      <c r="H36" s="20"/>
      <c r="I36" s="20"/>
      <c r="J36" s="20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21"/>
      <c r="AJ36" s="21"/>
      <c r="AK36" s="19"/>
      <c r="AL36" s="19"/>
      <c r="AM36" s="19"/>
      <c r="AN36" s="19"/>
    </row>
    <row r="37" spans="2:42" ht="30" customHeight="1" x14ac:dyDescent="0.15">
      <c r="B37" s="215" t="s">
        <v>12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9"/>
      <c r="N37" s="9"/>
      <c r="O37" s="9"/>
      <c r="P37" s="10"/>
      <c r="Q37" s="10"/>
      <c r="R37" s="10"/>
      <c r="S37" s="10"/>
      <c r="T37" s="10"/>
      <c r="U37" s="10"/>
      <c r="V37" s="10"/>
      <c r="W37" s="8"/>
      <c r="X37" s="9"/>
      <c r="Y37" s="9"/>
      <c r="Z37" s="9"/>
      <c r="AA37" s="10"/>
      <c r="AB37" s="10"/>
      <c r="AC37" s="10"/>
      <c r="AD37" s="8"/>
      <c r="AE37" s="11"/>
      <c r="AF37" s="11"/>
      <c r="AG37" s="11"/>
      <c r="AH37" s="11"/>
      <c r="AI37" s="11"/>
      <c r="AJ37" s="11"/>
      <c r="AK37" s="11"/>
      <c r="AL37" s="11"/>
      <c r="AM37" s="11"/>
      <c r="AN37" s="11"/>
    </row>
    <row r="38" spans="2:42" ht="17.25" customHeight="1" x14ac:dyDescent="0.15">
      <c r="B38" s="138" t="s">
        <v>45</v>
      </c>
      <c r="C38" s="102"/>
      <c r="D38" s="117" t="s">
        <v>46</v>
      </c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17" t="s">
        <v>50</v>
      </c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214" t="s">
        <v>54</v>
      </c>
      <c r="AD38" s="102"/>
      <c r="AE38" s="102"/>
      <c r="AF38" s="102"/>
      <c r="AG38" s="214" t="s">
        <v>55</v>
      </c>
      <c r="AH38" s="102"/>
      <c r="AI38" s="102"/>
      <c r="AJ38" s="102"/>
      <c r="AK38" s="214" t="s">
        <v>56</v>
      </c>
      <c r="AL38" s="102"/>
      <c r="AM38" s="102"/>
      <c r="AN38" s="128"/>
    </row>
    <row r="39" spans="2:42" ht="51" customHeight="1" x14ac:dyDescent="0.15">
      <c r="B39" s="136"/>
      <c r="C39" s="102"/>
      <c r="D39" s="214" t="s">
        <v>47</v>
      </c>
      <c r="E39" s="102"/>
      <c r="F39" s="102"/>
      <c r="G39" s="102"/>
      <c r="H39" s="214" t="s">
        <v>48</v>
      </c>
      <c r="I39" s="102"/>
      <c r="J39" s="102"/>
      <c r="K39" s="102"/>
      <c r="L39" s="102"/>
      <c r="M39" s="214" t="s">
        <v>49</v>
      </c>
      <c r="N39" s="102"/>
      <c r="O39" s="102"/>
      <c r="P39" s="102"/>
      <c r="Q39" s="214" t="s">
        <v>51</v>
      </c>
      <c r="R39" s="102"/>
      <c r="S39" s="102"/>
      <c r="T39" s="102"/>
      <c r="U39" s="214" t="s">
        <v>52</v>
      </c>
      <c r="V39" s="102"/>
      <c r="W39" s="102"/>
      <c r="X39" s="102"/>
      <c r="Y39" s="214" t="s">
        <v>53</v>
      </c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28"/>
    </row>
    <row r="40" spans="2:42" ht="15" customHeight="1" x14ac:dyDescent="0.15">
      <c r="B40" s="113">
        <f>B14</f>
        <v>1230</v>
      </c>
      <c r="C40" s="114"/>
      <c r="D40" s="107">
        <f>IF(N14="",0,N14*(R14+U15))</f>
        <v>12000000</v>
      </c>
      <c r="E40" s="108"/>
      <c r="F40" s="108"/>
      <c r="G40" s="111"/>
      <c r="H40" s="107">
        <f>IF(N14="",0,N14*((AL14-R14-U15)))</f>
        <v>9480000</v>
      </c>
      <c r="I40" s="108"/>
      <c r="J40" s="108"/>
      <c r="K40" s="108"/>
      <c r="L40" s="111"/>
      <c r="M40" s="107">
        <f>SUM(D40:L40)</f>
        <v>21480000</v>
      </c>
      <c r="N40" s="108"/>
      <c r="O40" s="108"/>
      <c r="P40" s="111"/>
      <c r="Q40" s="107">
        <f>(R14+U15)-D40</f>
        <v>3000000</v>
      </c>
      <c r="R40" s="108"/>
      <c r="S40" s="108"/>
      <c r="T40" s="111"/>
      <c r="U40" s="107">
        <f>(AL14-R14-U15)-H40</f>
        <v>2370000</v>
      </c>
      <c r="V40" s="108"/>
      <c r="W40" s="108"/>
      <c r="X40" s="111"/>
      <c r="Y40" s="107">
        <f>SUM(Q40:X40)</f>
        <v>5370000</v>
      </c>
      <c r="Z40" s="108"/>
      <c r="AA40" s="108"/>
      <c r="AB40" s="111"/>
      <c r="AC40" s="107">
        <f>MAX((D40-8000000),0)</f>
        <v>4000000</v>
      </c>
      <c r="AD40" s="108"/>
      <c r="AE40" s="108"/>
      <c r="AF40" s="111"/>
      <c r="AG40" s="107">
        <f>SUM(Y40:AF40)</f>
        <v>9370000</v>
      </c>
      <c r="AH40" s="108"/>
      <c r="AI40" s="108"/>
      <c r="AJ40" s="111"/>
      <c r="AK40" s="107">
        <f>AL14-AG40</f>
        <v>17480000</v>
      </c>
      <c r="AL40" s="108"/>
      <c r="AM40" s="108"/>
      <c r="AN40" s="108"/>
    </row>
    <row r="41" spans="2:42" ht="15" customHeight="1" x14ac:dyDescent="0.15">
      <c r="B41" s="115"/>
      <c r="C41" s="116"/>
      <c r="D41" s="109"/>
      <c r="E41" s="110"/>
      <c r="F41" s="110"/>
      <c r="G41" s="112"/>
      <c r="H41" s="109"/>
      <c r="I41" s="110"/>
      <c r="J41" s="110"/>
      <c r="K41" s="110"/>
      <c r="L41" s="112"/>
      <c r="M41" s="109"/>
      <c r="N41" s="110"/>
      <c r="O41" s="110"/>
      <c r="P41" s="112"/>
      <c r="Q41" s="109"/>
      <c r="R41" s="110"/>
      <c r="S41" s="110"/>
      <c r="T41" s="112"/>
      <c r="U41" s="109"/>
      <c r="V41" s="110"/>
      <c r="W41" s="110"/>
      <c r="X41" s="112"/>
      <c r="Y41" s="109"/>
      <c r="Z41" s="110"/>
      <c r="AA41" s="110"/>
      <c r="AB41" s="112"/>
      <c r="AC41" s="109"/>
      <c r="AD41" s="110"/>
      <c r="AE41" s="110"/>
      <c r="AF41" s="112"/>
      <c r="AG41" s="109"/>
      <c r="AH41" s="110"/>
      <c r="AI41" s="110"/>
      <c r="AJ41" s="112"/>
      <c r="AK41" s="109"/>
      <c r="AL41" s="110"/>
      <c r="AM41" s="110"/>
      <c r="AN41" s="110"/>
    </row>
    <row r="42" spans="2:42" ht="15" customHeight="1" x14ac:dyDescent="0.15">
      <c r="B42" s="113">
        <f>B16</f>
        <v>4560</v>
      </c>
      <c r="C42" s="114"/>
      <c r="D42" s="107">
        <f>IF(N16="",0,N16*(R16+U17))</f>
        <v>18400000</v>
      </c>
      <c r="E42" s="108"/>
      <c r="F42" s="108"/>
      <c r="G42" s="111"/>
      <c r="H42" s="107">
        <f>IF(N16="",0,N16*((AL16-R16-U17)))</f>
        <v>11960000</v>
      </c>
      <c r="I42" s="108"/>
      <c r="J42" s="108"/>
      <c r="K42" s="108"/>
      <c r="L42" s="111"/>
      <c r="M42" s="107">
        <f>SUM(D42:L42)</f>
        <v>30360000</v>
      </c>
      <c r="N42" s="108"/>
      <c r="O42" s="108"/>
      <c r="P42" s="111"/>
      <c r="Q42" s="107">
        <f>(R16+U17)-D42</f>
        <v>1600000</v>
      </c>
      <c r="R42" s="108"/>
      <c r="S42" s="108"/>
      <c r="T42" s="111"/>
      <c r="U42" s="107">
        <f>(AL16-R16-U17)-H42</f>
        <v>1040000</v>
      </c>
      <c r="V42" s="108"/>
      <c r="W42" s="108"/>
      <c r="X42" s="111"/>
      <c r="Y42" s="107">
        <f>SUM(Q42:X42)</f>
        <v>2640000</v>
      </c>
      <c r="Z42" s="108"/>
      <c r="AA42" s="108"/>
      <c r="AB42" s="111"/>
      <c r="AC42" s="107">
        <f>MAX((D42-8000000),0)</f>
        <v>10400000</v>
      </c>
      <c r="AD42" s="108"/>
      <c r="AE42" s="108"/>
      <c r="AF42" s="111"/>
      <c r="AG42" s="107">
        <f>SUM(Y42:AF42)</f>
        <v>13040000</v>
      </c>
      <c r="AH42" s="108"/>
      <c r="AI42" s="108"/>
      <c r="AJ42" s="111"/>
      <c r="AK42" s="107">
        <f>AL16-AG42</f>
        <v>19960000</v>
      </c>
      <c r="AL42" s="108"/>
      <c r="AM42" s="108"/>
      <c r="AN42" s="108"/>
      <c r="AO42" s="16"/>
      <c r="AP42" s="17"/>
    </row>
    <row r="43" spans="2:42" ht="15" customHeight="1" x14ac:dyDescent="0.15">
      <c r="B43" s="115"/>
      <c r="C43" s="116"/>
      <c r="D43" s="109"/>
      <c r="E43" s="110"/>
      <c r="F43" s="110"/>
      <c r="G43" s="112"/>
      <c r="H43" s="109"/>
      <c r="I43" s="110"/>
      <c r="J43" s="110"/>
      <c r="K43" s="110"/>
      <c r="L43" s="112"/>
      <c r="M43" s="109"/>
      <c r="N43" s="110"/>
      <c r="O43" s="110"/>
      <c r="P43" s="112"/>
      <c r="Q43" s="109"/>
      <c r="R43" s="110"/>
      <c r="S43" s="110"/>
      <c r="T43" s="112"/>
      <c r="U43" s="109"/>
      <c r="V43" s="110"/>
      <c r="W43" s="110"/>
      <c r="X43" s="112"/>
      <c r="Y43" s="109"/>
      <c r="Z43" s="110"/>
      <c r="AA43" s="110"/>
      <c r="AB43" s="112"/>
      <c r="AC43" s="109"/>
      <c r="AD43" s="110"/>
      <c r="AE43" s="110"/>
      <c r="AF43" s="112"/>
      <c r="AG43" s="109"/>
      <c r="AH43" s="110"/>
      <c r="AI43" s="110"/>
      <c r="AJ43" s="112"/>
      <c r="AK43" s="109"/>
      <c r="AL43" s="110"/>
      <c r="AM43" s="110"/>
      <c r="AN43" s="110"/>
      <c r="AO43" s="16"/>
      <c r="AP43" s="17"/>
    </row>
    <row r="44" spans="2:42" ht="15" customHeight="1" x14ac:dyDescent="0.15">
      <c r="B44" s="113">
        <f>B18</f>
        <v>7890</v>
      </c>
      <c r="C44" s="114"/>
      <c r="D44" s="107">
        <f>IF(N18="",0,N18*(R18+U19))</f>
        <v>8448000</v>
      </c>
      <c r="E44" s="108"/>
      <c r="F44" s="108"/>
      <c r="G44" s="111"/>
      <c r="H44" s="107">
        <f>IF(N18="",0,N18*((AL18-R18-U19)))</f>
        <v>10752000</v>
      </c>
      <c r="I44" s="108"/>
      <c r="J44" s="108"/>
      <c r="K44" s="108"/>
      <c r="L44" s="111"/>
      <c r="M44" s="107">
        <f>SUM(D44:L44)</f>
        <v>19200000</v>
      </c>
      <c r="N44" s="108"/>
      <c r="O44" s="108"/>
      <c r="P44" s="111"/>
      <c r="Q44" s="107">
        <f>(R18+U19)-D44</f>
        <v>352000</v>
      </c>
      <c r="R44" s="108"/>
      <c r="S44" s="108"/>
      <c r="T44" s="111"/>
      <c r="U44" s="107">
        <f>(AL18-R18-U19)-H44</f>
        <v>448000</v>
      </c>
      <c r="V44" s="108"/>
      <c r="W44" s="108"/>
      <c r="X44" s="111"/>
      <c r="Y44" s="107">
        <f>SUM(Q44:X44)</f>
        <v>800000</v>
      </c>
      <c r="Z44" s="108"/>
      <c r="AA44" s="108"/>
      <c r="AB44" s="111"/>
      <c r="AC44" s="107">
        <f>MAX((D44-8000000),0)</f>
        <v>448000</v>
      </c>
      <c r="AD44" s="108"/>
      <c r="AE44" s="108"/>
      <c r="AF44" s="111"/>
      <c r="AG44" s="107">
        <f>SUM(Y44:AF44)</f>
        <v>1248000</v>
      </c>
      <c r="AH44" s="108"/>
      <c r="AI44" s="108"/>
      <c r="AJ44" s="111"/>
      <c r="AK44" s="107">
        <f>AL18-AG44</f>
        <v>18752000</v>
      </c>
      <c r="AL44" s="108"/>
      <c r="AM44" s="108"/>
      <c r="AN44" s="108"/>
      <c r="AO44" s="16"/>
      <c r="AP44" s="17"/>
    </row>
    <row r="45" spans="2:42" ht="15" customHeight="1" x14ac:dyDescent="0.15">
      <c r="B45" s="115"/>
      <c r="C45" s="116"/>
      <c r="D45" s="109"/>
      <c r="E45" s="110"/>
      <c r="F45" s="110"/>
      <c r="G45" s="112"/>
      <c r="H45" s="109"/>
      <c r="I45" s="110"/>
      <c r="J45" s="110"/>
      <c r="K45" s="110"/>
      <c r="L45" s="112"/>
      <c r="M45" s="109"/>
      <c r="N45" s="110"/>
      <c r="O45" s="110"/>
      <c r="P45" s="112"/>
      <c r="Q45" s="109"/>
      <c r="R45" s="110"/>
      <c r="S45" s="110"/>
      <c r="T45" s="112"/>
      <c r="U45" s="109"/>
      <c r="V45" s="110"/>
      <c r="W45" s="110"/>
      <c r="X45" s="112"/>
      <c r="Y45" s="109"/>
      <c r="Z45" s="110"/>
      <c r="AA45" s="110"/>
      <c r="AB45" s="112"/>
      <c r="AC45" s="109"/>
      <c r="AD45" s="110"/>
      <c r="AE45" s="110"/>
      <c r="AF45" s="112"/>
      <c r="AG45" s="109"/>
      <c r="AH45" s="110"/>
      <c r="AI45" s="110"/>
      <c r="AJ45" s="112"/>
      <c r="AK45" s="109"/>
      <c r="AL45" s="110"/>
      <c r="AM45" s="110"/>
      <c r="AN45" s="110"/>
      <c r="AO45" s="16"/>
      <c r="AP45" s="17"/>
    </row>
    <row r="46" spans="2:42" ht="15" customHeight="1" x14ac:dyDescent="0.15">
      <c r="B46" s="113">
        <f>B20</f>
        <v>3210</v>
      </c>
      <c r="C46" s="114"/>
      <c r="D46" s="107">
        <f>IF(N20="",0,N20*(R20+U21))</f>
        <v>1488000</v>
      </c>
      <c r="E46" s="108"/>
      <c r="F46" s="108"/>
      <c r="G46" s="111"/>
      <c r="H46" s="107">
        <f>IF(N20="",0,N20*((AL20-R20-U21)))</f>
        <v>6312000</v>
      </c>
      <c r="I46" s="108"/>
      <c r="J46" s="108"/>
      <c r="K46" s="108"/>
      <c r="L46" s="111"/>
      <c r="M46" s="107">
        <f>SUM(D46:L46)</f>
        <v>7800000</v>
      </c>
      <c r="N46" s="108"/>
      <c r="O46" s="108"/>
      <c r="P46" s="111"/>
      <c r="Q46" s="107">
        <f>(R20+U21)-D46</f>
        <v>0</v>
      </c>
      <c r="R46" s="108"/>
      <c r="S46" s="108"/>
      <c r="T46" s="111"/>
      <c r="U46" s="107">
        <f>(AL20-R20-U21)-H46</f>
        <v>0</v>
      </c>
      <c r="V46" s="108"/>
      <c r="W46" s="108"/>
      <c r="X46" s="111"/>
      <c r="Y46" s="107">
        <f>SUM(Q46:X46)</f>
        <v>0</v>
      </c>
      <c r="Z46" s="108"/>
      <c r="AA46" s="108"/>
      <c r="AB46" s="111"/>
      <c r="AC46" s="107">
        <f>MAX((D46-8000000),0)</f>
        <v>0</v>
      </c>
      <c r="AD46" s="108"/>
      <c r="AE46" s="108"/>
      <c r="AF46" s="111"/>
      <c r="AG46" s="107">
        <f>SUM(Y46:AF46)</f>
        <v>0</v>
      </c>
      <c r="AH46" s="108"/>
      <c r="AI46" s="108"/>
      <c r="AJ46" s="111"/>
      <c r="AK46" s="107">
        <f>AL20-AG46</f>
        <v>7800000</v>
      </c>
      <c r="AL46" s="108"/>
      <c r="AM46" s="108"/>
      <c r="AN46" s="108"/>
      <c r="AO46" s="16"/>
      <c r="AP46" s="17"/>
    </row>
    <row r="47" spans="2:42" ht="15" customHeight="1" x14ac:dyDescent="0.15">
      <c r="B47" s="115"/>
      <c r="C47" s="116"/>
      <c r="D47" s="109"/>
      <c r="E47" s="110"/>
      <c r="F47" s="110"/>
      <c r="G47" s="112"/>
      <c r="H47" s="109"/>
      <c r="I47" s="110"/>
      <c r="J47" s="110"/>
      <c r="K47" s="110"/>
      <c r="L47" s="112"/>
      <c r="M47" s="109"/>
      <c r="N47" s="110"/>
      <c r="O47" s="110"/>
      <c r="P47" s="112"/>
      <c r="Q47" s="109"/>
      <c r="R47" s="110"/>
      <c r="S47" s="110"/>
      <c r="T47" s="112"/>
      <c r="U47" s="109"/>
      <c r="V47" s="110"/>
      <c r="W47" s="110"/>
      <c r="X47" s="112"/>
      <c r="Y47" s="109"/>
      <c r="Z47" s="110"/>
      <c r="AA47" s="110"/>
      <c r="AB47" s="112"/>
      <c r="AC47" s="109"/>
      <c r="AD47" s="110"/>
      <c r="AE47" s="110"/>
      <c r="AF47" s="112"/>
      <c r="AG47" s="109"/>
      <c r="AH47" s="110"/>
      <c r="AI47" s="110"/>
      <c r="AJ47" s="112"/>
      <c r="AK47" s="109"/>
      <c r="AL47" s="110"/>
      <c r="AM47" s="110"/>
      <c r="AN47" s="110"/>
      <c r="AO47" s="16"/>
      <c r="AP47" s="17"/>
    </row>
    <row r="48" spans="2:42" ht="15" customHeight="1" x14ac:dyDescent="0.15">
      <c r="B48" s="113">
        <f>B22</f>
        <v>6540</v>
      </c>
      <c r="C48" s="114"/>
      <c r="D48" s="107">
        <f>IF(N22="",0,N22*(R22+U23))</f>
        <v>5250000</v>
      </c>
      <c r="E48" s="108"/>
      <c r="F48" s="108"/>
      <c r="G48" s="111"/>
      <c r="H48" s="107">
        <f>IF(N22="",0,N22*((AL22-R22-U23)))</f>
        <v>4750000</v>
      </c>
      <c r="I48" s="108"/>
      <c r="J48" s="108"/>
      <c r="K48" s="108"/>
      <c r="L48" s="111"/>
      <c r="M48" s="107">
        <f>SUM(D48:L48)</f>
        <v>10000000</v>
      </c>
      <c r="N48" s="108"/>
      <c r="O48" s="108"/>
      <c r="P48" s="111"/>
      <c r="Q48" s="107">
        <f>(R22+U23)-D48</f>
        <v>5250000</v>
      </c>
      <c r="R48" s="108"/>
      <c r="S48" s="108"/>
      <c r="T48" s="111"/>
      <c r="U48" s="107">
        <f>(AL22-R22-U23)-H48</f>
        <v>4750000</v>
      </c>
      <c r="V48" s="108"/>
      <c r="W48" s="108"/>
      <c r="X48" s="111"/>
      <c r="Y48" s="107">
        <f>SUM(Q48:X48)</f>
        <v>10000000</v>
      </c>
      <c r="Z48" s="108"/>
      <c r="AA48" s="108"/>
      <c r="AB48" s="111"/>
      <c r="AC48" s="107">
        <f>MAX((D48-8000000),0)</f>
        <v>0</v>
      </c>
      <c r="AD48" s="108"/>
      <c r="AE48" s="108"/>
      <c r="AF48" s="111"/>
      <c r="AG48" s="107">
        <f>SUM(Y48:AF48)</f>
        <v>10000000</v>
      </c>
      <c r="AH48" s="108"/>
      <c r="AI48" s="108"/>
      <c r="AJ48" s="111"/>
      <c r="AK48" s="107">
        <f>AL22-AG48</f>
        <v>10000000</v>
      </c>
      <c r="AL48" s="108"/>
      <c r="AM48" s="108"/>
      <c r="AN48" s="108"/>
      <c r="AO48" s="16"/>
      <c r="AP48" s="17"/>
    </row>
    <row r="49" spans="2:42" ht="15" customHeight="1" x14ac:dyDescent="0.15">
      <c r="B49" s="115"/>
      <c r="C49" s="116"/>
      <c r="D49" s="109"/>
      <c r="E49" s="110"/>
      <c r="F49" s="110"/>
      <c r="G49" s="112"/>
      <c r="H49" s="109"/>
      <c r="I49" s="110"/>
      <c r="J49" s="110"/>
      <c r="K49" s="110"/>
      <c r="L49" s="112"/>
      <c r="M49" s="109"/>
      <c r="N49" s="110"/>
      <c r="O49" s="110"/>
      <c r="P49" s="112"/>
      <c r="Q49" s="109"/>
      <c r="R49" s="110"/>
      <c r="S49" s="110"/>
      <c r="T49" s="112"/>
      <c r="U49" s="109"/>
      <c r="V49" s="110"/>
      <c r="W49" s="110"/>
      <c r="X49" s="112"/>
      <c r="Y49" s="109"/>
      <c r="Z49" s="110"/>
      <c r="AA49" s="110"/>
      <c r="AB49" s="112"/>
      <c r="AC49" s="109"/>
      <c r="AD49" s="110"/>
      <c r="AE49" s="110"/>
      <c r="AF49" s="112"/>
      <c r="AG49" s="109"/>
      <c r="AH49" s="110"/>
      <c r="AI49" s="110"/>
      <c r="AJ49" s="112"/>
      <c r="AK49" s="109"/>
      <c r="AL49" s="110"/>
      <c r="AM49" s="110"/>
      <c r="AN49" s="110"/>
      <c r="AO49" s="16"/>
      <c r="AP49" s="17"/>
    </row>
    <row r="50" spans="2:42" ht="15" customHeight="1" x14ac:dyDescent="0.15">
      <c r="B50" s="113">
        <f>B24</f>
        <v>9870</v>
      </c>
      <c r="C50" s="114"/>
      <c r="D50" s="107">
        <f>IF(N24="",0,N24*(R24+U25))</f>
        <v>8550000</v>
      </c>
      <c r="E50" s="108"/>
      <c r="F50" s="108"/>
      <c r="G50" s="111"/>
      <c r="H50" s="107">
        <f>IF(N24="",0,N24*((AL24-R24-U25)))</f>
        <v>5130000</v>
      </c>
      <c r="I50" s="108"/>
      <c r="J50" s="108"/>
      <c r="K50" s="108"/>
      <c r="L50" s="111"/>
      <c r="M50" s="107">
        <f>SUM(D50:L50)</f>
        <v>13680000</v>
      </c>
      <c r="N50" s="108"/>
      <c r="O50" s="108"/>
      <c r="P50" s="111"/>
      <c r="Q50" s="107">
        <f>(R24+U25)-D50</f>
        <v>450000</v>
      </c>
      <c r="R50" s="108"/>
      <c r="S50" s="108"/>
      <c r="T50" s="111"/>
      <c r="U50" s="107">
        <f>(AL24-R24-U25)-H50</f>
        <v>270000</v>
      </c>
      <c r="V50" s="108"/>
      <c r="W50" s="108"/>
      <c r="X50" s="111"/>
      <c r="Y50" s="107">
        <f>SUM(Q50:X50)</f>
        <v>720000</v>
      </c>
      <c r="Z50" s="108"/>
      <c r="AA50" s="108"/>
      <c r="AB50" s="111"/>
      <c r="AC50" s="107">
        <f>MAX((D50-8000000),0)</f>
        <v>550000</v>
      </c>
      <c r="AD50" s="108"/>
      <c r="AE50" s="108"/>
      <c r="AF50" s="111"/>
      <c r="AG50" s="107">
        <f>SUM(Y50:AF50)</f>
        <v>1270000</v>
      </c>
      <c r="AH50" s="108"/>
      <c r="AI50" s="108"/>
      <c r="AJ50" s="111"/>
      <c r="AK50" s="107">
        <f>AL24-AG50</f>
        <v>13130000</v>
      </c>
      <c r="AL50" s="108"/>
      <c r="AM50" s="108"/>
      <c r="AN50" s="108"/>
      <c r="AO50" s="16"/>
      <c r="AP50" s="17"/>
    </row>
    <row r="51" spans="2:42" ht="15" customHeight="1" x14ac:dyDescent="0.15">
      <c r="B51" s="115"/>
      <c r="C51" s="116"/>
      <c r="D51" s="109"/>
      <c r="E51" s="110"/>
      <c r="F51" s="110"/>
      <c r="G51" s="112"/>
      <c r="H51" s="109"/>
      <c r="I51" s="110"/>
      <c r="J51" s="110"/>
      <c r="K51" s="110"/>
      <c r="L51" s="112"/>
      <c r="M51" s="109"/>
      <c r="N51" s="110"/>
      <c r="O51" s="110"/>
      <c r="P51" s="112"/>
      <c r="Q51" s="109"/>
      <c r="R51" s="110"/>
      <c r="S51" s="110"/>
      <c r="T51" s="112"/>
      <c r="U51" s="109"/>
      <c r="V51" s="110"/>
      <c r="W51" s="110"/>
      <c r="X51" s="112"/>
      <c r="Y51" s="109"/>
      <c r="Z51" s="110"/>
      <c r="AA51" s="110"/>
      <c r="AB51" s="112"/>
      <c r="AC51" s="109"/>
      <c r="AD51" s="110"/>
      <c r="AE51" s="110"/>
      <c r="AF51" s="112"/>
      <c r="AG51" s="109"/>
      <c r="AH51" s="110"/>
      <c r="AI51" s="110"/>
      <c r="AJ51" s="112"/>
      <c r="AK51" s="109"/>
      <c r="AL51" s="110"/>
      <c r="AM51" s="110"/>
      <c r="AN51" s="110"/>
      <c r="AO51" s="16"/>
      <c r="AP51" s="17"/>
    </row>
    <row r="52" spans="2:42" ht="15" customHeight="1" x14ac:dyDescent="0.15">
      <c r="B52" s="113">
        <f>B26</f>
        <v>0</v>
      </c>
      <c r="C52" s="114"/>
      <c r="D52" s="107">
        <f>IF(N26="",0,N26*(R26+U27))</f>
        <v>0</v>
      </c>
      <c r="E52" s="108"/>
      <c r="F52" s="108"/>
      <c r="G52" s="111"/>
      <c r="H52" s="107">
        <f>IF(N26="",0,N26*((AL26-R26-U27)))</f>
        <v>0</v>
      </c>
      <c r="I52" s="108"/>
      <c r="J52" s="108"/>
      <c r="K52" s="108"/>
      <c r="L52" s="111"/>
      <c r="M52" s="107">
        <f>SUM(D52:L52)</f>
        <v>0</v>
      </c>
      <c r="N52" s="108"/>
      <c r="O52" s="108"/>
      <c r="P52" s="111"/>
      <c r="Q52" s="107">
        <f>(R26+U27)-D52</f>
        <v>0</v>
      </c>
      <c r="R52" s="108"/>
      <c r="S52" s="108"/>
      <c r="T52" s="111"/>
      <c r="U52" s="107">
        <f>(AL26-R26-U27)-H52</f>
        <v>0</v>
      </c>
      <c r="V52" s="108"/>
      <c r="W52" s="108"/>
      <c r="X52" s="111"/>
      <c r="Y52" s="107">
        <f>SUM(Q52:X52)</f>
        <v>0</v>
      </c>
      <c r="Z52" s="108"/>
      <c r="AA52" s="108"/>
      <c r="AB52" s="111"/>
      <c r="AC52" s="107">
        <f>MAX((D52-8000000),0)</f>
        <v>0</v>
      </c>
      <c r="AD52" s="108"/>
      <c r="AE52" s="108"/>
      <c r="AF52" s="111"/>
      <c r="AG52" s="107">
        <f>SUM(Y52:AF52)</f>
        <v>0</v>
      </c>
      <c r="AH52" s="108"/>
      <c r="AI52" s="108"/>
      <c r="AJ52" s="111"/>
      <c r="AK52" s="107">
        <f>AL26-AG52</f>
        <v>0</v>
      </c>
      <c r="AL52" s="108"/>
      <c r="AM52" s="108"/>
      <c r="AN52" s="108"/>
      <c r="AO52" s="16"/>
      <c r="AP52" s="17"/>
    </row>
    <row r="53" spans="2:42" ht="15" customHeight="1" x14ac:dyDescent="0.15">
      <c r="B53" s="115"/>
      <c r="C53" s="116"/>
      <c r="D53" s="109"/>
      <c r="E53" s="110"/>
      <c r="F53" s="110"/>
      <c r="G53" s="112"/>
      <c r="H53" s="109"/>
      <c r="I53" s="110"/>
      <c r="J53" s="110"/>
      <c r="K53" s="110"/>
      <c r="L53" s="112"/>
      <c r="M53" s="109"/>
      <c r="N53" s="110"/>
      <c r="O53" s="110"/>
      <c r="P53" s="112"/>
      <c r="Q53" s="109"/>
      <c r="R53" s="110"/>
      <c r="S53" s="110"/>
      <c r="T53" s="112"/>
      <c r="U53" s="109"/>
      <c r="V53" s="110"/>
      <c r="W53" s="110"/>
      <c r="X53" s="112"/>
      <c r="Y53" s="109"/>
      <c r="Z53" s="110"/>
      <c r="AA53" s="110"/>
      <c r="AB53" s="112"/>
      <c r="AC53" s="109"/>
      <c r="AD53" s="110"/>
      <c r="AE53" s="110"/>
      <c r="AF53" s="112"/>
      <c r="AG53" s="109"/>
      <c r="AH53" s="110"/>
      <c r="AI53" s="110"/>
      <c r="AJ53" s="112"/>
      <c r="AK53" s="109"/>
      <c r="AL53" s="110"/>
      <c r="AM53" s="110"/>
      <c r="AN53" s="110"/>
      <c r="AO53" s="16"/>
      <c r="AP53" s="17"/>
    </row>
    <row r="54" spans="2:42" ht="15" customHeight="1" x14ac:dyDescent="0.15">
      <c r="B54" s="113">
        <f>B28</f>
        <v>0</v>
      </c>
      <c r="C54" s="114"/>
      <c r="D54" s="107">
        <f>IF(N28="",0,N28*(R28+U29))</f>
        <v>0</v>
      </c>
      <c r="E54" s="108"/>
      <c r="F54" s="108"/>
      <c r="G54" s="111"/>
      <c r="H54" s="107">
        <f>IF(N28="",0,N28*((AL28-R28-U29)))</f>
        <v>0</v>
      </c>
      <c r="I54" s="108"/>
      <c r="J54" s="108"/>
      <c r="K54" s="108"/>
      <c r="L54" s="111"/>
      <c r="M54" s="107">
        <f>SUM(D54:L54)</f>
        <v>0</v>
      </c>
      <c r="N54" s="108"/>
      <c r="O54" s="108"/>
      <c r="P54" s="111"/>
      <c r="Q54" s="107">
        <f>(R28+U29)-D54</f>
        <v>0</v>
      </c>
      <c r="R54" s="108"/>
      <c r="S54" s="108"/>
      <c r="T54" s="111"/>
      <c r="U54" s="107">
        <f>(AL28-R28-U29)-H54</f>
        <v>0</v>
      </c>
      <c r="V54" s="108"/>
      <c r="W54" s="108"/>
      <c r="X54" s="111"/>
      <c r="Y54" s="107">
        <f>SUM(Q54:X54)</f>
        <v>0</v>
      </c>
      <c r="Z54" s="108"/>
      <c r="AA54" s="108"/>
      <c r="AB54" s="111"/>
      <c r="AC54" s="107">
        <f>MAX((D54-8000000),0)</f>
        <v>0</v>
      </c>
      <c r="AD54" s="108"/>
      <c r="AE54" s="108"/>
      <c r="AF54" s="111"/>
      <c r="AG54" s="107">
        <f>SUM(Y54:AF54)</f>
        <v>0</v>
      </c>
      <c r="AH54" s="108"/>
      <c r="AI54" s="108"/>
      <c r="AJ54" s="111"/>
      <c r="AK54" s="107">
        <f>AL28-AG54</f>
        <v>0</v>
      </c>
      <c r="AL54" s="108"/>
      <c r="AM54" s="108"/>
      <c r="AN54" s="108"/>
      <c r="AO54" s="16"/>
      <c r="AP54" s="17"/>
    </row>
    <row r="55" spans="2:42" ht="15" customHeight="1" x14ac:dyDescent="0.15">
      <c r="B55" s="115"/>
      <c r="C55" s="116"/>
      <c r="D55" s="109"/>
      <c r="E55" s="110"/>
      <c r="F55" s="110"/>
      <c r="G55" s="112"/>
      <c r="H55" s="109"/>
      <c r="I55" s="110"/>
      <c r="J55" s="110"/>
      <c r="K55" s="110"/>
      <c r="L55" s="112"/>
      <c r="M55" s="109"/>
      <c r="N55" s="110"/>
      <c r="O55" s="110"/>
      <c r="P55" s="112"/>
      <c r="Q55" s="109"/>
      <c r="R55" s="110"/>
      <c r="S55" s="110"/>
      <c r="T55" s="112"/>
      <c r="U55" s="109"/>
      <c r="V55" s="110"/>
      <c r="W55" s="110"/>
      <c r="X55" s="112"/>
      <c r="Y55" s="109"/>
      <c r="Z55" s="110"/>
      <c r="AA55" s="110"/>
      <c r="AB55" s="112"/>
      <c r="AC55" s="109"/>
      <c r="AD55" s="110"/>
      <c r="AE55" s="110"/>
      <c r="AF55" s="112"/>
      <c r="AG55" s="109"/>
      <c r="AH55" s="110"/>
      <c r="AI55" s="110"/>
      <c r="AJ55" s="112"/>
      <c r="AK55" s="109"/>
      <c r="AL55" s="110"/>
      <c r="AM55" s="110"/>
      <c r="AN55" s="110"/>
      <c r="AO55" s="16"/>
      <c r="AP55" s="17"/>
    </row>
    <row r="56" spans="2:42" ht="15" customHeight="1" x14ac:dyDescent="0.15">
      <c r="B56" s="113">
        <f>B30</f>
        <v>0</v>
      </c>
      <c r="C56" s="114"/>
      <c r="D56" s="107">
        <f>IF(N30="",0,N30*(R30+U31))</f>
        <v>0</v>
      </c>
      <c r="E56" s="108"/>
      <c r="F56" s="108"/>
      <c r="G56" s="111"/>
      <c r="H56" s="107">
        <f>IF(N30="",0,N30*((AL30-R30-U31)))</f>
        <v>0</v>
      </c>
      <c r="I56" s="108"/>
      <c r="J56" s="108"/>
      <c r="K56" s="108"/>
      <c r="L56" s="111"/>
      <c r="M56" s="107">
        <f>SUM(D56:L56)</f>
        <v>0</v>
      </c>
      <c r="N56" s="108"/>
      <c r="O56" s="108"/>
      <c r="P56" s="111"/>
      <c r="Q56" s="107">
        <f>(R30+U31)-D56</f>
        <v>0</v>
      </c>
      <c r="R56" s="108"/>
      <c r="S56" s="108"/>
      <c r="T56" s="111"/>
      <c r="U56" s="107">
        <f>(AL30-R30-U31)-H56</f>
        <v>0</v>
      </c>
      <c r="V56" s="108"/>
      <c r="W56" s="108"/>
      <c r="X56" s="111"/>
      <c r="Y56" s="107">
        <f>SUM(Q56:X56)</f>
        <v>0</v>
      </c>
      <c r="Z56" s="108"/>
      <c r="AA56" s="108"/>
      <c r="AB56" s="111"/>
      <c r="AC56" s="107">
        <f>MAX((D56-8000000),0)</f>
        <v>0</v>
      </c>
      <c r="AD56" s="108"/>
      <c r="AE56" s="108"/>
      <c r="AF56" s="111"/>
      <c r="AG56" s="107">
        <f>SUM(Y56:AF56)</f>
        <v>0</v>
      </c>
      <c r="AH56" s="108"/>
      <c r="AI56" s="108"/>
      <c r="AJ56" s="111"/>
      <c r="AK56" s="107">
        <f>AL30-AG56</f>
        <v>0</v>
      </c>
      <c r="AL56" s="108"/>
      <c r="AM56" s="108"/>
      <c r="AN56" s="108"/>
      <c r="AO56" s="16"/>
      <c r="AP56" s="17"/>
    </row>
    <row r="57" spans="2:42" ht="15" customHeight="1" x14ac:dyDescent="0.15">
      <c r="B57" s="115"/>
      <c r="C57" s="116"/>
      <c r="D57" s="109"/>
      <c r="E57" s="110"/>
      <c r="F57" s="110"/>
      <c r="G57" s="112"/>
      <c r="H57" s="109"/>
      <c r="I57" s="110"/>
      <c r="J57" s="110"/>
      <c r="K57" s="110"/>
      <c r="L57" s="112"/>
      <c r="M57" s="109"/>
      <c r="N57" s="110"/>
      <c r="O57" s="110"/>
      <c r="P57" s="112"/>
      <c r="Q57" s="109"/>
      <c r="R57" s="110"/>
      <c r="S57" s="110"/>
      <c r="T57" s="112"/>
      <c r="U57" s="109"/>
      <c r="V57" s="110"/>
      <c r="W57" s="110"/>
      <c r="X57" s="112"/>
      <c r="Y57" s="109"/>
      <c r="Z57" s="110"/>
      <c r="AA57" s="110"/>
      <c r="AB57" s="112"/>
      <c r="AC57" s="109"/>
      <c r="AD57" s="110"/>
      <c r="AE57" s="110"/>
      <c r="AF57" s="112"/>
      <c r="AG57" s="109"/>
      <c r="AH57" s="110"/>
      <c r="AI57" s="110"/>
      <c r="AJ57" s="112"/>
      <c r="AK57" s="109"/>
      <c r="AL57" s="110"/>
      <c r="AM57" s="110"/>
      <c r="AN57" s="110"/>
      <c r="AO57" s="16"/>
      <c r="AP57" s="17"/>
    </row>
    <row r="58" spans="2:42" ht="15" customHeight="1" x14ac:dyDescent="0.15">
      <c r="B58" s="113">
        <f>B32</f>
        <v>0</v>
      </c>
      <c r="C58" s="114"/>
      <c r="D58" s="107">
        <f>IF(N32="",0,N32*(R32+U33))</f>
        <v>0</v>
      </c>
      <c r="E58" s="108"/>
      <c r="F58" s="108"/>
      <c r="G58" s="111"/>
      <c r="H58" s="107">
        <f>IF(N32="",0,N32*((AL32-R32-U33)))</f>
        <v>0</v>
      </c>
      <c r="I58" s="108"/>
      <c r="J58" s="108"/>
      <c r="K58" s="108"/>
      <c r="L58" s="111"/>
      <c r="M58" s="107">
        <f>SUM(D58:L58)</f>
        <v>0</v>
      </c>
      <c r="N58" s="108"/>
      <c r="O58" s="108"/>
      <c r="P58" s="111"/>
      <c r="Q58" s="107">
        <f>(R32+U33)-D58</f>
        <v>0</v>
      </c>
      <c r="R58" s="108"/>
      <c r="S58" s="108"/>
      <c r="T58" s="111"/>
      <c r="U58" s="107">
        <f>(AL32-R32-U33)-H58</f>
        <v>0</v>
      </c>
      <c r="V58" s="108"/>
      <c r="W58" s="108"/>
      <c r="X58" s="111"/>
      <c r="Y58" s="107">
        <f>SUM(Q58:X58)</f>
        <v>0</v>
      </c>
      <c r="Z58" s="108"/>
      <c r="AA58" s="108"/>
      <c r="AB58" s="111"/>
      <c r="AC58" s="107">
        <f>MAX((D58-8000000),0)</f>
        <v>0</v>
      </c>
      <c r="AD58" s="108"/>
      <c r="AE58" s="108"/>
      <c r="AF58" s="111"/>
      <c r="AG58" s="107">
        <f>SUM(Y58:AF58)</f>
        <v>0</v>
      </c>
      <c r="AH58" s="108"/>
      <c r="AI58" s="108"/>
      <c r="AJ58" s="111"/>
      <c r="AK58" s="107">
        <f>AL32-AG58</f>
        <v>0</v>
      </c>
      <c r="AL58" s="108"/>
      <c r="AM58" s="108"/>
      <c r="AN58" s="108"/>
      <c r="AO58" s="16"/>
      <c r="AP58" s="17"/>
    </row>
    <row r="59" spans="2:42" ht="15" customHeight="1" x14ac:dyDescent="0.15">
      <c r="B59" s="115"/>
      <c r="C59" s="116"/>
      <c r="D59" s="109"/>
      <c r="E59" s="110"/>
      <c r="F59" s="110"/>
      <c r="G59" s="112"/>
      <c r="H59" s="109"/>
      <c r="I59" s="110"/>
      <c r="J59" s="110"/>
      <c r="K59" s="110"/>
      <c r="L59" s="112"/>
      <c r="M59" s="109"/>
      <c r="N59" s="110"/>
      <c r="O59" s="110"/>
      <c r="P59" s="112"/>
      <c r="Q59" s="109"/>
      <c r="R59" s="110"/>
      <c r="S59" s="110"/>
      <c r="T59" s="112"/>
      <c r="U59" s="109"/>
      <c r="V59" s="110"/>
      <c r="W59" s="110"/>
      <c r="X59" s="112"/>
      <c r="Y59" s="109"/>
      <c r="Z59" s="110"/>
      <c r="AA59" s="110"/>
      <c r="AB59" s="112"/>
      <c r="AC59" s="109"/>
      <c r="AD59" s="110"/>
      <c r="AE59" s="110"/>
      <c r="AF59" s="112"/>
      <c r="AG59" s="109"/>
      <c r="AH59" s="110"/>
      <c r="AI59" s="110"/>
      <c r="AJ59" s="112"/>
      <c r="AK59" s="109"/>
      <c r="AL59" s="110"/>
      <c r="AM59" s="110"/>
      <c r="AN59" s="110"/>
      <c r="AO59" s="16"/>
      <c r="AP59" s="17"/>
    </row>
    <row r="60" spans="2:42" ht="43.5" customHeight="1" x14ac:dyDescent="0.15">
      <c r="B60" s="217" t="s">
        <v>63</v>
      </c>
      <c r="C60" s="136"/>
      <c r="D60" s="126">
        <f>SUM(D40:G57)</f>
        <v>54136000</v>
      </c>
      <c r="E60" s="126"/>
      <c r="F60" s="126"/>
      <c r="G60" s="126"/>
      <c r="H60" s="126">
        <f>SUM(H40:L57)</f>
        <v>48384000</v>
      </c>
      <c r="I60" s="126"/>
      <c r="J60" s="126"/>
      <c r="K60" s="126"/>
      <c r="L60" s="126"/>
      <c r="M60" s="126">
        <f>SUM(M40:P57)</f>
        <v>102520000</v>
      </c>
      <c r="N60" s="126"/>
      <c r="O60" s="126"/>
      <c r="P60" s="126"/>
      <c r="Q60" s="126">
        <f>SUM(Q40:T57)</f>
        <v>10652000</v>
      </c>
      <c r="R60" s="126"/>
      <c r="S60" s="126"/>
      <c r="T60" s="126"/>
      <c r="U60" s="126">
        <f>SUM(U40:X57)</f>
        <v>8878000</v>
      </c>
      <c r="V60" s="126"/>
      <c r="W60" s="126"/>
      <c r="X60" s="126"/>
      <c r="Y60" s="126">
        <f>SUM(Y40:AB57)</f>
        <v>19530000</v>
      </c>
      <c r="Z60" s="126"/>
      <c r="AA60" s="126"/>
      <c r="AB60" s="126"/>
      <c r="AC60" s="126">
        <f>SUM(AC40:AF57)</f>
        <v>15398000</v>
      </c>
      <c r="AD60" s="126"/>
      <c r="AE60" s="126"/>
      <c r="AF60" s="126"/>
      <c r="AG60" s="126">
        <f>SUM(AG40:AJ57)</f>
        <v>34928000</v>
      </c>
      <c r="AH60" s="126"/>
      <c r="AI60" s="126"/>
      <c r="AJ60" s="126"/>
      <c r="AK60" s="126">
        <f>SUM(AK40:AN57)</f>
        <v>87122000</v>
      </c>
      <c r="AL60" s="126"/>
      <c r="AM60" s="126"/>
      <c r="AN60" s="177"/>
      <c r="AO60" s="16"/>
      <c r="AP60" s="17"/>
    </row>
    <row r="61" spans="2:42" ht="30" customHeight="1" thickBot="1" x14ac:dyDescent="0.2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16"/>
      <c r="AP61" s="17"/>
    </row>
    <row r="62" spans="2:42" ht="13.5" customHeight="1" thickBo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5" t="s">
        <v>16</v>
      </c>
      <c r="AN62" s="18"/>
      <c r="AO62" s="16"/>
      <c r="AP62" s="17"/>
    </row>
    <row r="63" spans="2:42" ht="39" customHeight="1" x14ac:dyDescent="0.15">
      <c r="B63" s="216" t="s">
        <v>17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8"/>
      <c r="O63" s="28"/>
      <c r="P63" s="29"/>
      <c r="Q63" s="29"/>
      <c r="R63" s="29"/>
      <c r="S63" s="29"/>
      <c r="T63" s="29"/>
      <c r="U63" s="29"/>
      <c r="V63" s="29"/>
      <c r="W63" s="27"/>
      <c r="X63" s="28"/>
      <c r="Y63" s="28"/>
      <c r="Z63" s="28"/>
      <c r="AA63" s="29"/>
      <c r="AB63" s="29"/>
      <c r="AC63" s="29"/>
      <c r="AD63" s="27"/>
      <c r="AE63" s="30"/>
      <c r="AF63" s="30"/>
      <c r="AG63" s="30"/>
      <c r="AH63" s="30"/>
      <c r="AI63" s="30"/>
      <c r="AJ63" s="30"/>
      <c r="AK63" s="30"/>
      <c r="AL63" s="30"/>
      <c r="AM63" s="30"/>
      <c r="AN63" s="30"/>
    </row>
    <row r="64" spans="2:42" ht="51.75" customHeight="1" x14ac:dyDescent="0.15">
      <c r="B64" s="137" t="s">
        <v>57</v>
      </c>
      <c r="C64" s="124"/>
      <c r="D64" s="124" t="s">
        <v>58</v>
      </c>
      <c r="E64" s="124"/>
      <c r="F64" s="124"/>
      <c r="G64" s="124" t="s">
        <v>59</v>
      </c>
      <c r="H64" s="124"/>
      <c r="I64" s="124"/>
      <c r="J64" s="124"/>
      <c r="K64" s="124" t="s">
        <v>60</v>
      </c>
      <c r="L64" s="125"/>
      <c r="M64" s="125"/>
      <c r="N64" s="125"/>
      <c r="O64" s="125"/>
      <c r="P64" s="125"/>
      <c r="Q64" s="124" t="s">
        <v>61</v>
      </c>
      <c r="R64" s="125"/>
      <c r="S64" s="125"/>
      <c r="T64" s="125"/>
      <c r="U64" s="125"/>
      <c r="V64" s="125"/>
      <c r="W64" s="124" t="s">
        <v>62</v>
      </c>
      <c r="X64" s="124"/>
      <c r="Y64" s="124"/>
      <c r="Z64" s="124"/>
      <c r="AA64" s="124"/>
      <c r="AB64" s="124"/>
      <c r="AC64" s="124" t="s">
        <v>64</v>
      </c>
      <c r="AD64" s="125"/>
      <c r="AE64" s="125"/>
      <c r="AF64" s="125"/>
      <c r="AG64" s="125"/>
      <c r="AH64" s="125"/>
      <c r="AI64" s="124" t="s">
        <v>65</v>
      </c>
      <c r="AJ64" s="125"/>
      <c r="AK64" s="125"/>
      <c r="AL64" s="125"/>
      <c r="AM64" s="125"/>
      <c r="AN64" s="127"/>
    </row>
    <row r="65" spans="2:42" ht="30" customHeight="1" x14ac:dyDescent="0.15">
      <c r="B65" s="135">
        <v>1230</v>
      </c>
      <c r="C65" s="131"/>
      <c r="D65" s="131" t="s">
        <v>5</v>
      </c>
      <c r="E65" s="131"/>
      <c r="F65" s="131"/>
      <c r="G65" s="131" t="s">
        <v>21</v>
      </c>
      <c r="H65" s="131"/>
      <c r="I65" s="131"/>
      <c r="J65" s="131"/>
      <c r="K65" s="129">
        <v>0</v>
      </c>
      <c r="L65" s="130"/>
      <c r="M65" s="130"/>
      <c r="N65" s="130"/>
      <c r="O65" s="130"/>
      <c r="P65" s="130"/>
      <c r="Q65" s="129">
        <v>4000000</v>
      </c>
      <c r="R65" s="130"/>
      <c r="S65" s="130"/>
      <c r="T65" s="130"/>
      <c r="U65" s="130"/>
      <c r="V65" s="130"/>
      <c r="W65" s="129"/>
      <c r="X65" s="129"/>
      <c r="Y65" s="129"/>
      <c r="Z65" s="129"/>
      <c r="AA65" s="129"/>
      <c r="AB65" s="129"/>
      <c r="AC65" s="129">
        <v>0</v>
      </c>
      <c r="AD65" s="130"/>
      <c r="AE65" s="130"/>
      <c r="AF65" s="130"/>
      <c r="AG65" s="130"/>
      <c r="AH65" s="130"/>
      <c r="AI65" s="129">
        <f>W65-AC65</f>
        <v>0</v>
      </c>
      <c r="AJ65" s="130"/>
      <c r="AK65" s="130"/>
      <c r="AL65" s="130"/>
      <c r="AM65" s="130"/>
      <c r="AN65" s="134"/>
    </row>
    <row r="66" spans="2:42" ht="29.25" customHeight="1" x14ac:dyDescent="0.15">
      <c r="B66" s="135">
        <v>4560</v>
      </c>
      <c r="C66" s="131"/>
      <c r="D66" s="131" t="s">
        <v>5</v>
      </c>
      <c r="E66" s="131"/>
      <c r="F66" s="131"/>
      <c r="G66" s="131" t="s">
        <v>20</v>
      </c>
      <c r="H66" s="131"/>
      <c r="I66" s="131"/>
      <c r="J66" s="131"/>
      <c r="K66" s="129">
        <v>0</v>
      </c>
      <c r="L66" s="130"/>
      <c r="M66" s="130"/>
      <c r="N66" s="130"/>
      <c r="O66" s="130"/>
      <c r="P66" s="130"/>
      <c r="Q66" s="129">
        <v>10400000</v>
      </c>
      <c r="R66" s="130"/>
      <c r="S66" s="130"/>
      <c r="T66" s="130"/>
      <c r="U66" s="130"/>
      <c r="V66" s="130"/>
      <c r="W66" s="129"/>
      <c r="X66" s="129"/>
      <c r="Y66" s="129"/>
      <c r="Z66" s="129"/>
      <c r="AA66" s="129"/>
      <c r="AB66" s="129"/>
      <c r="AC66" s="129">
        <v>0</v>
      </c>
      <c r="AD66" s="130"/>
      <c r="AE66" s="130"/>
      <c r="AF66" s="130"/>
      <c r="AG66" s="130"/>
      <c r="AH66" s="130"/>
      <c r="AI66" s="129">
        <f t="shared" ref="AI65:AI70" si="0">W66-AC66</f>
        <v>0</v>
      </c>
      <c r="AJ66" s="130"/>
      <c r="AK66" s="130"/>
      <c r="AL66" s="130"/>
      <c r="AM66" s="130"/>
      <c r="AN66" s="134"/>
    </row>
    <row r="67" spans="2:42" ht="30" customHeight="1" x14ac:dyDescent="0.15">
      <c r="B67" s="135">
        <v>7890</v>
      </c>
      <c r="C67" s="131"/>
      <c r="D67" s="131" t="s">
        <v>18</v>
      </c>
      <c r="E67" s="131"/>
      <c r="F67" s="131"/>
      <c r="G67" s="131" t="s">
        <v>19</v>
      </c>
      <c r="H67" s="131"/>
      <c r="I67" s="131"/>
      <c r="J67" s="131"/>
      <c r="K67" s="129">
        <v>0</v>
      </c>
      <c r="L67" s="130"/>
      <c r="M67" s="130"/>
      <c r="N67" s="130"/>
      <c r="O67" s="130"/>
      <c r="P67" s="130"/>
      <c r="Q67" s="129">
        <v>448000</v>
      </c>
      <c r="R67" s="130"/>
      <c r="S67" s="130"/>
      <c r="T67" s="130"/>
      <c r="U67" s="130"/>
      <c r="V67" s="130"/>
      <c r="W67" s="129"/>
      <c r="X67" s="129"/>
      <c r="Y67" s="129"/>
      <c r="Z67" s="129"/>
      <c r="AA67" s="129"/>
      <c r="AB67" s="129"/>
      <c r="AC67" s="129">
        <v>0</v>
      </c>
      <c r="AD67" s="130"/>
      <c r="AE67" s="130"/>
      <c r="AF67" s="130"/>
      <c r="AG67" s="130"/>
      <c r="AH67" s="130"/>
      <c r="AI67" s="129">
        <f t="shared" si="0"/>
        <v>0</v>
      </c>
      <c r="AJ67" s="130"/>
      <c r="AK67" s="130"/>
      <c r="AL67" s="130"/>
      <c r="AM67" s="130"/>
      <c r="AN67" s="134"/>
    </row>
    <row r="68" spans="2:42" ht="30" customHeight="1" x14ac:dyDescent="0.15">
      <c r="B68" s="135">
        <v>9870</v>
      </c>
      <c r="C68" s="131"/>
      <c r="D68" s="131" t="s">
        <v>5</v>
      </c>
      <c r="E68" s="131"/>
      <c r="F68" s="131"/>
      <c r="G68" s="131" t="s">
        <v>22</v>
      </c>
      <c r="H68" s="131"/>
      <c r="I68" s="131"/>
      <c r="J68" s="131"/>
      <c r="K68" s="129">
        <v>0</v>
      </c>
      <c r="L68" s="130"/>
      <c r="M68" s="130"/>
      <c r="N68" s="130"/>
      <c r="O68" s="130"/>
      <c r="P68" s="130"/>
      <c r="Q68" s="129">
        <v>550000</v>
      </c>
      <c r="R68" s="130"/>
      <c r="S68" s="130"/>
      <c r="T68" s="130"/>
      <c r="U68" s="130"/>
      <c r="V68" s="130"/>
      <c r="W68" s="129"/>
      <c r="X68" s="129"/>
      <c r="Y68" s="129"/>
      <c r="Z68" s="129"/>
      <c r="AA68" s="129"/>
      <c r="AB68" s="129"/>
      <c r="AC68" s="129">
        <v>0</v>
      </c>
      <c r="AD68" s="130"/>
      <c r="AE68" s="130"/>
      <c r="AF68" s="130"/>
      <c r="AG68" s="130"/>
      <c r="AH68" s="130"/>
      <c r="AI68" s="129">
        <f t="shared" si="0"/>
        <v>0</v>
      </c>
      <c r="AJ68" s="130"/>
      <c r="AK68" s="130"/>
      <c r="AL68" s="130"/>
      <c r="AM68" s="130"/>
      <c r="AN68" s="134"/>
    </row>
    <row r="69" spans="2:42" ht="30" customHeight="1" x14ac:dyDescent="0.15">
      <c r="B69" s="135"/>
      <c r="C69" s="131"/>
      <c r="D69" s="131"/>
      <c r="E69" s="131"/>
      <c r="F69" s="131"/>
      <c r="G69" s="131"/>
      <c r="H69" s="131"/>
      <c r="I69" s="131"/>
      <c r="J69" s="131"/>
      <c r="K69" s="129"/>
      <c r="L69" s="130"/>
      <c r="M69" s="130"/>
      <c r="N69" s="130"/>
      <c r="O69" s="130"/>
      <c r="P69" s="130"/>
      <c r="Q69" s="129"/>
      <c r="R69" s="130"/>
      <c r="S69" s="130"/>
      <c r="T69" s="130"/>
      <c r="U69" s="130"/>
      <c r="V69" s="130"/>
      <c r="W69" s="129"/>
      <c r="X69" s="129"/>
      <c r="Y69" s="129"/>
      <c r="Z69" s="129"/>
      <c r="AA69" s="129"/>
      <c r="AB69" s="129"/>
      <c r="AC69" s="129">
        <v>0</v>
      </c>
      <c r="AD69" s="130"/>
      <c r="AE69" s="130"/>
      <c r="AF69" s="130"/>
      <c r="AG69" s="130"/>
      <c r="AH69" s="130"/>
      <c r="AI69" s="129">
        <f t="shared" si="0"/>
        <v>0</v>
      </c>
      <c r="AJ69" s="130"/>
      <c r="AK69" s="130"/>
      <c r="AL69" s="130"/>
      <c r="AM69" s="130"/>
      <c r="AN69" s="134"/>
    </row>
    <row r="70" spans="2:42" ht="30" customHeight="1" x14ac:dyDescent="0.15">
      <c r="B70" s="135"/>
      <c r="C70" s="131"/>
      <c r="D70" s="131"/>
      <c r="E70" s="131"/>
      <c r="F70" s="131"/>
      <c r="G70" s="131"/>
      <c r="H70" s="131"/>
      <c r="I70" s="131"/>
      <c r="J70" s="131"/>
      <c r="K70" s="159"/>
      <c r="L70" s="160"/>
      <c r="M70" s="160"/>
      <c r="N70" s="160"/>
      <c r="O70" s="160"/>
      <c r="P70" s="160"/>
      <c r="Q70" s="159"/>
      <c r="R70" s="160"/>
      <c r="S70" s="160"/>
      <c r="T70" s="160"/>
      <c r="U70" s="160"/>
      <c r="V70" s="160"/>
      <c r="W70" s="159"/>
      <c r="X70" s="159"/>
      <c r="Y70" s="159"/>
      <c r="Z70" s="159"/>
      <c r="AA70" s="159"/>
      <c r="AB70" s="159"/>
      <c r="AC70" s="159"/>
      <c r="AD70" s="160"/>
      <c r="AE70" s="160"/>
      <c r="AF70" s="160"/>
      <c r="AG70" s="160"/>
      <c r="AH70" s="160"/>
      <c r="AI70" s="129">
        <f t="shared" si="0"/>
        <v>0</v>
      </c>
      <c r="AJ70" s="130"/>
      <c r="AK70" s="130"/>
      <c r="AL70" s="130"/>
      <c r="AM70" s="130"/>
      <c r="AN70" s="134"/>
    </row>
    <row r="71" spans="2:42" ht="44.25" customHeight="1" x14ac:dyDescent="0.15">
      <c r="B71" s="154" t="s">
        <v>66</v>
      </c>
      <c r="C71" s="155"/>
      <c r="D71" s="156"/>
      <c r="E71" s="156"/>
      <c r="F71" s="156"/>
      <c r="G71" s="156"/>
      <c r="H71" s="156"/>
      <c r="I71" s="156"/>
      <c r="J71" s="156"/>
      <c r="K71" s="157">
        <f>SUM(K65:P70)</f>
        <v>0</v>
      </c>
      <c r="L71" s="158"/>
      <c r="M71" s="158"/>
      <c r="N71" s="158"/>
      <c r="O71" s="158"/>
      <c r="P71" s="158"/>
      <c r="Q71" s="157">
        <f>SUM(Q65:V70)</f>
        <v>15398000</v>
      </c>
      <c r="R71" s="158"/>
      <c r="S71" s="158"/>
      <c r="T71" s="158"/>
      <c r="U71" s="158"/>
      <c r="V71" s="158"/>
      <c r="W71" s="157">
        <f>SUM(W65:AB70)</f>
        <v>0</v>
      </c>
      <c r="X71" s="158"/>
      <c r="Y71" s="158"/>
      <c r="Z71" s="158"/>
      <c r="AA71" s="158"/>
      <c r="AB71" s="158"/>
      <c r="AC71" s="157">
        <f>SUM(AC65:AH70)</f>
        <v>0</v>
      </c>
      <c r="AD71" s="158"/>
      <c r="AE71" s="158"/>
      <c r="AF71" s="158"/>
      <c r="AG71" s="158"/>
      <c r="AH71" s="158"/>
      <c r="AI71" s="157">
        <f>SUM(AI65:AN70)</f>
        <v>0</v>
      </c>
      <c r="AJ71" s="158"/>
      <c r="AK71" s="158"/>
      <c r="AL71" s="158"/>
      <c r="AM71" s="158"/>
      <c r="AN71" s="173"/>
    </row>
    <row r="72" spans="2:42" ht="32.25" customHeight="1" x14ac:dyDescent="0.15">
      <c r="B72" s="218" t="s">
        <v>67</v>
      </c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/>
      <c r="AH72" s="218"/>
      <c r="AI72" s="218"/>
      <c r="AJ72" s="218"/>
      <c r="AK72" s="218"/>
      <c r="AL72" s="218"/>
      <c r="AM72" s="218"/>
      <c r="AN72" s="218"/>
      <c r="AO72" s="12"/>
      <c r="AP72" s="26"/>
    </row>
    <row r="73" spans="2:42" ht="30" customHeight="1" x14ac:dyDescent="0.15">
      <c r="B73" s="146" t="s">
        <v>68</v>
      </c>
      <c r="C73" s="146"/>
      <c r="D73" s="161" t="s">
        <v>69</v>
      </c>
      <c r="E73" s="162"/>
      <c r="F73" s="162"/>
      <c r="G73" s="163"/>
      <c r="H73" s="219" t="s">
        <v>70</v>
      </c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  <c r="X73" s="167"/>
      <c r="Y73" s="167"/>
      <c r="Z73" s="148" t="s">
        <v>75</v>
      </c>
      <c r="AA73" s="149"/>
      <c r="AB73" s="149"/>
      <c r="AC73" s="149"/>
      <c r="AD73" s="149"/>
      <c r="AE73" s="148" t="s">
        <v>76</v>
      </c>
      <c r="AF73" s="149"/>
      <c r="AG73" s="149"/>
      <c r="AH73" s="149"/>
      <c r="AI73" s="149"/>
      <c r="AJ73" s="151" t="s">
        <v>77</v>
      </c>
      <c r="AK73" s="152"/>
      <c r="AL73" s="152"/>
      <c r="AM73" s="152"/>
      <c r="AN73" s="152"/>
      <c r="AO73" s="12"/>
      <c r="AP73" s="26"/>
    </row>
    <row r="74" spans="2:42" ht="60" customHeight="1" x14ac:dyDescent="0.15">
      <c r="B74" s="147"/>
      <c r="C74" s="147"/>
      <c r="D74" s="164"/>
      <c r="E74" s="165"/>
      <c r="F74" s="165"/>
      <c r="G74" s="166"/>
      <c r="H74" s="220" t="s">
        <v>71</v>
      </c>
      <c r="I74" s="165"/>
      <c r="J74" s="165"/>
      <c r="K74" s="165"/>
      <c r="L74" s="165"/>
      <c r="M74" s="221" t="s">
        <v>72</v>
      </c>
      <c r="N74" s="165"/>
      <c r="O74" s="165"/>
      <c r="P74" s="165"/>
      <c r="Q74" s="214" t="s">
        <v>73</v>
      </c>
      <c r="R74" s="102"/>
      <c r="S74" s="102"/>
      <c r="T74" s="102"/>
      <c r="U74" s="222" t="s">
        <v>74</v>
      </c>
      <c r="V74" s="168"/>
      <c r="W74" s="168"/>
      <c r="X74" s="168"/>
      <c r="Y74" s="169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3"/>
      <c r="AK74" s="153"/>
      <c r="AL74" s="153"/>
      <c r="AM74" s="153"/>
      <c r="AN74" s="153"/>
      <c r="AO74" s="12"/>
      <c r="AP74" s="26"/>
    </row>
    <row r="75" spans="2:42" ht="30" customHeight="1" x14ac:dyDescent="0.15">
      <c r="B75" s="135">
        <v>9870</v>
      </c>
      <c r="C75" s="131"/>
      <c r="D75" s="178">
        <v>15500000</v>
      </c>
      <c r="E75" s="178"/>
      <c r="F75" s="178"/>
      <c r="G75" s="178"/>
      <c r="H75" s="179">
        <v>80000000</v>
      </c>
      <c r="I75" s="179"/>
      <c r="J75" s="179"/>
      <c r="K75" s="179"/>
      <c r="L75" s="179"/>
      <c r="M75" s="89">
        <v>55000000</v>
      </c>
      <c r="N75" s="179"/>
      <c r="O75" s="179"/>
      <c r="P75" s="179"/>
      <c r="Q75" s="89">
        <v>550000</v>
      </c>
      <c r="R75" s="89"/>
      <c r="S75" s="89"/>
      <c r="T75" s="89"/>
      <c r="U75" s="174">
        <f>H75-M75+Q75</f>
        <v>25550000</v>
      </c>
      <c r="V75" s="174"/>
      <c r="W75" s="174"/>
      <c r="X75" s="174"/>
      <c r="Y75" s="174"/>
      <c r="Z75" s="175">
        <f>IF(D75&gt;U75,0,(D75-U75)*-1)</f>
        <v>10050000</v>
      </c>
      <c r="AA75" s="176"/>
      <c r="AB75" s="176"/>
      <c r="AC75" s="176"/>
      <c r="AD75" s="176"/>
      <c r="AE75" s="170"/>
      <c r="AF75" s="171"/>
      <c r="AG75" s="171"/>
      <c r="AH75" s="171"/>
      <c r="AI75" s="171"/>
      <c r="AJ75" s="170">
        <f t="shared" ref="AJ75:AJ80" si="1">U75-Z75</f>
        <v>15500000</v>
      </c>
      <c r="AK75" s="171"/>
      <c r="AL75" s="171"/>
      <c r="AM75" s="171"/>
      <c r="AN75" s="172"/>
      <c r="AO75" s="12"/>
      <c r="AP75" s="26"/>
    </row>
    <row r="76" spans="2:42" ht="30" customHeight="1" x14ac:dyDescent="0.15">
      <c r="B76" s="135"/>
      <c r="C76" s="131"/>
      <c r="D76" s="178"/>
      <c r="E76" s="178"/>
      <c r="F76" s="178"/>
      <c r="G76" s="178"/>
      <c r="H76" s="179"/>
      <c r="I76" s="179"/>
      <c r="J76" s="179"/>
      <c r="K76" s="179"/>
      <c r="L76" s="179"/>
      <c r="M76" s="89"/>
      <c r="N76" s="179"/>
      <c r="O76" s="179"/>
      <c r="P76" s="179"/>
      <c r="Q76" s="89"/>
      <c r="R76" s="89"/>
      <c r="S76" s="89"/>
      <c r="T76" s="89"/>
      <c r="U76" s="174">
        <f>H76-M76+Q76</f>
        <v>0</v>
      </c>
      <c r="V76" s="174"/>
      <c r="W76" s="174"/>
      <c r="X76" s="174"/>
      <c r="Y76" s="174"/>
      <c r="Z76" s="175">
        <f>IF(D76&gt;U76,0,(D76-U76)*-1)</f>
        <v>0</v>
      </c>
      <c r="AA76" s="176"/>
      <c r="AB76" s="176"/>
      <c r="AC76" s="176"/>
      <c r="AD76" s="176"/>
      <c r="AE76" s="170"/>
      <c r="AF76" s="171"/>
      <c r="AG76" s="171"/>
      <c r="AH76" s="171"/>
      <c r="AI76" s="171"/>
      <c r="AJ76" s="170">
        <f t="shared" si="1"/>
        <v>0</v>
      </c>
      <c r="AK76" s="171"/>
      <c r="AL76" s="171"/>
      <c r="AM76" s="171"/>
      <c r="AN76" s="172"/>
      <c r="AO76" s="12"/>
      <c r="AP76" s="26"/>
    </row>
    <row r="77" spans="2:42" ht="30" customHeight="1" x14ac:dyDescent="0.15">
      <c r="B77" s="135"/>
      <c r="C77" s="131"/>
      <c r="D77" s="178"/>
      <c r="E77" s="178"/>
      <c r="F77" s="178"/>
      <c r="G77" s="178"/>
      <c r="H77" s="179"/>
      <c r="I77" s="179"/>
      <c r="J77" s="179"/>
      <c r="K77" s="179"/>
      <c r="L77" s="179"/>
      <c r="M77" s="89"/>
      <c r="N77" s="179"/>
      <c r="O77" s="179"/>
      <c r="P77" s="179"/>
      <c r="Q77" s="89"/>
      <c r="R77" s="89"/>
      <c r="S77" s="89"/>
      <c r="T77" s="89"/>
      <c r="U77" s="174">
        <f>H77-M77+Q77</f>
        <v>0</v>
      </c>
      <c r="V77" s="174"/>
      <c r="W77" s="174"/>
      <c r="X77" s="174"/>
      <c r="Y77" s="174"/>
      <c r="Z77" s="175">
        <f>IF(D77&gt;U77,0,(D77-U77)*-1)</f>
        <v>0</v>
      </c>
      <c r="AA77" s="176"/>
      <c r="AB77" s="176"/>
      <c r="AC77" s="176"/>
      <c r="AD77" s="176"/>
      <c r="AE77" s="170"/>
      <c r="AF77" s="171"/>
      <c r="AG77" s="171"/>
      <c r="AH77" s="171"/>
      <c r="AI77" s="171"/>
      <c r="AJ77" s="170">
        <f t="shared" si="1"/>
        <v>0</v>
      </c>
      <c r="AK77" s="171"/>
      <c r="AL77" s="171"/>
      <c r="AM77" s="171"/>
      <c r="AN77" s="172"/>
      <c r="AO77" s="12"/>
      <c r="AP77" s="26"/>
    </row>
    <row r="78" spans="2:42" ht="30" customHeight="1" x14ac:dyDescent="0.15">
      <c r="B78" s="135"/>
      <c r="C78" s="131"/>
      <c r="D78" s="178"/>
      <c r="E78" s="178"/>
      <c r="F78" s="178"/>
      <c r="G78" s="178"/>
      <c r="H78" s="179"/>
      <c r="I78" s="179"/>
      <c r="J78" s="179"/>
      <c r="K78" s="179"/>
      <c r="L78" s="179"/>
      <c r="M78" s="89"/>
      <c r="N78" s="179"/>
      <c r="O78" s="179"/>
      <c r="P78" s="179"/>
      <c r="Q78" s="89"/>
      <c r="R78" s="89"/>
      <c r="S78" s="89"/>
      <c r="T78" s="89"/>
      <c r="U78" s="174">
        <f>H78-M78+Q78</f>
        <v>0</v>
      </c>
      <c r="V78" s="174"/>
      <c r="W78" s="174"/>
      <c r="X78" s="174"/>
      <c r="Y78" s="174"/>
      <c r="Z78" s="175">
        <f>IF(D78&gt;U78,0,(D78-U78)*-1)</f>
        <v>0</v>
      </c>
      <c r="AA78" s="176"/>
      <c r="AB78" s="176"/>
      <c r="AC78" s="176"/>
      <c r="AD78" s="176"/>
      <c r="AE78" s="170"/>
      <c r="AF78" s="171"/>
      <c r="AG78" s="171"/>
      <c r="AH78" s="171"/>
      <c r="AI78" s="171"/>
      <c r="AJ78" s="170">
        <f t="shared" si="1"/>
        <v>0</v>
      </c>
      <c r="AK78" s="171"/>
      <c r="AL78" s="171"/>
      <c r="AM78" s="171"/>
      <c r="AN78" s="172"/>
      <c r="AO78" s="12"/>
      <c r="AP78" s="26"/>
    </row>
    <row r="79" spans="2:42" ht="30" customHeight="1" x14ac:dyDescent="0.15">
      <c r="B79" s="135"/>
      <c r="C79" s="131"/>
      <c r="D79" s="178"/>
      <c r="E79" s="178"/>
      <c r="F79" s="178"/>
      <c r="G79" s="178"/>
      <c r="H79" s="179"/>
      <c r="I79" s="179"/>
      <c r="J79" s="179"/>
      <c r="K79" s="179"/>
      <c r="L79" s="179"/>
      <c r="M79" s="89"/>
      <c r="N79" s="179"/>
      <c r="O79" s="179"/>
      <c r="P79" s="179"/>
      <c r="Q79" s="89"/>
      <c r="R79" s="89"/>
      <c r="S79" s="89"/>
      <c r="T79" s="89"/>
      <c r="U79" s="174">
        <f>H79-M79+Q79</f>
        <v>0</v>
      </c>
      <c r="V79" s="174"/>
      <c r="W79" s="174"/>
      <c r="X79" s="174"/>
      <c r="Y79" s="174"/>
      <c r="Z79" s="175">
        <f>IF(D79&gt;U79,0,(D79-U79)*-1)</f>
        <v>0</v>
      </c>
      <c r="AA79" s="176"/>
      <c r="AB79" s="176"/>
      <c r="AC79" s="176"/>
      <c r="AD79" s="176"/>
      <c r="AE79" s="170"/>
      <c r="AF79" s="171"/>
      <c r="AG79" s="171"/>
      <c r="AH79" s="171"/>
      <c r="AI79" s="171"/>
      <c r="AJ79" s="170">
        <f t="shared" si="1"/>
        <v>0</v>
      </c>
      <c r="AK79" s="171"/>
      <c r="AL79" s="171"/>
      <c r="AM79" s="171"/>
      <c r="AN79" s="172"/>
      <c r="AO79" s="12"/>
      <c r="AP79" s="26"/>
    </row>
    <row r="80" spans="2:42" ht="30" customHeight="1" x14ac:dyDescent="0.15">
      <c r="B80" s="135"/>
      <c r="C80" s="131"/>
      <c r="D80" s="178"/>
      <c r="E80" s="178"/>
      <c r="F80" s="178"/>
      <c r="G80" s="178"/>
      <c r="H80" s="179"/>
      <c r="I80" s="179"/>
      <c r="J80" s="179"/>
      <c r="K80" s="179"/>
      <c r="L80" s="179"/>
      <c r="M80" s="89"/>
      <c r="N80" s="179"/>
      <c r="O80" s="179"/>
      <c r="P80" s="179"/>
      <c r="Q80" s="89"/>
      <c r="R80" s="89"/>
      <c r="S80" s="89"/>
      <c r="T80" s="89"/>
      <c r="U80" s="174">
        <f>H80-M80+Q80</f>
        <v>0</v>
      </c>
      <c r="V80" s="174"/>
      <c r="W80" s="174"/>
      <c r="X80" s="174"/>
      <c r="Y80" s="174"/>
      <c r="Z80" s="175">
        <f>IF(D80&gt;U80,0,(D80-U80)*-1)</f>
        <v>0</v>
      </c>
      <c r="AA80" s="176"/>
      <c r="AB80" s="176"/>
      <c r="AC80" s="176"/>
      <c r="AD80" s="176"/>
      <c r="AE80" s="170"/>
      <c r="AF80" s="171"/>
      <c r="AG80" s="171"/>
      <c r="AH80" s="171"/>
      <c r="AI80" s="171"/>
      <c r="AJ80" s="170">
        <f t="shared" si="1"/>
        <v>0</v>
      </c>
      <c r="AK80" s="171"/>
      <c r="AL80" s="171"/>
      <c r="AM80" s="171"/>
      <c r="AN80" s="172"/>
      <c r="AO80" s="12"/>
      <c r="AP80" s="26"/>
    </row>
    <row r="81" spans="2:42" ht="42" customHeight="1" x14ac:dyDescent="0.15">
      <c r="B81" s="180" t="s">
        <v>78</v>
      </c>
      <c r="C81" s="181"/>
      <c r="D81" s="182">
        <f>SUM(D75:G80)</f>
        <v>15500000</v>
      </c>
      <c r="E81" s="182"/>
      <c r="F81" s="182"/>
      <c r="G81" s="182"/>
      <c r="H81" s="183">
        <f>SUM(H75:L80)</f>
        <v>80000000</v>
      </c>
      <c r="I81" s="183"/>
      <c r="J81" s="183"/>
      <c r="K81" s="183"/>
      <c r="L81" s="183"/>
      <c r="M81" s="183">
        <f>SUM(M75:P80)</f>
        <v>55000000</v>
      </c>
      <c r="N81" s="183"/>
      <c r="O81" s="183"/>
      <c r="P81" s="183"/>
      <c r="Q81" s="183">
        <f>SUM(Q75:T80)</f>
        <v>550000</v>
      </c>
      <c r="R81" s="183"/>
      <c r="S81" s="183"/>
      <c r="T81" s="183"/>
      <c r="U81" s="174">
        <f>SUM(U75:Y80)</f>
        <v>25550000</v>
      </c>
      <c r="V81" s="174"/>
      <c r="W81" s="174"/>
      <c r="X81" s="174"/>
      <c r="Y81" s="174"/>
      <c r="Z81" s="174">
        <f>SUM(Z75:AD80)</f>
        <v>10050000</v>
      </c>
      <c r="AA81" s="174"/>
      <c r="AB81" s="174"/>
      <c r="AC81" s="174"/>
      <c r="AD81" s="174"/>
      <c r="AE81" s="174">
        <f>SUM(AE75:AI80)</f>
        <v>0</v>
      </c>
      <c r="AF81" s="174"/>
      <c r="AG81" s="174"/>
      <c r="AH81" s="174"/>
      <c r="AI81" s="174"/>
      <c r="AJ81" s="174">
        <f>SUM(AJ75:AN80)</f>
        <v>15500000</v>
      </c>
      <c r="AK81" s="174"/>
      <c r="AL81" s="174"/>
      <c r="AM81" s="174"/>
      <c r="AN81" s="184"/>
      <c r="AO81" s="12"/>
      <c r="AP81" s="26"/>
    </row>
    <row r="82" spans="2:42" ht="35.25" customHeight="1" x14ac:dyDescent="0.15">
      <c r="B82" s="218" t="s">
        <v>23</v>
      </c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  <c r="AG82" s="218"/>
      <c r="AH82" s="218"/>
      <c r="AI82" s="218"/>
      <c r="AJ82" s="218"/>
      <c r="AK82" s="218"/>
      <c r="AL82" s="218"/>
      <c r="AM82" s="218"/>
      <c r="AN82" s="218"/>
      <c r="AO82" s="12"/>
      <c r="AP82" s="26"/>
    </row>
    <row r="83" spans="2:42" ht="58.5" customHeight="1" x14ac:dyDescent="0.15">
      <c r="B83" s="137" t="s">
        <v>79</v>
      </c>
      <c r="C83" s="124"/>
      <c r="D83" s="124" t="s">
        <v>80</v>
      </c>
      <c r="E83" s="124"/>
      <c r="F83" s="124"/>
      <c r="G83" s="124" t="s">
        <v>81</v>
      </c>
      <c r="H83" s="124"/>
      <c r="I83" s="124"/>
      <c r="J83" s="124"/>
      <c r="K83" s="223" t="s">
        <v>82</v>
      </c>
      <c r="L83" s="188"/>
      <c r="M83" s="188"/>
      <c r="N83" s="188"/>
      <c r="O83" s="188"/>
      <c r="P83" s="188"/>
      <c r="Q83" s="188"/>
      <c r="R83" s="188"/>
      <c r="S83" s="188"/>
      <c r="T83" s="189"/>
      <c r="U83" s="201" t="s">
        <v>83</v>
      </c>
      <c r="V83" s="188"/>
      <c r="W83" s="188"/>
      <c r="X83" s="188"/>
      <c r="Y83" s="188"/>
      <c r="Z83" s="188"/>
      <c r="AA83" s="188"/>
      <c r="AB83" s="188"/>
      <c r="AC83" s="188"/>
      <c r="AD83" s="189"/>
      <c r="AE83" s="210" t="s">
        <v>84</v>
      </c>
      <c r="AF83" s="190"/>
      <c r="AG83" s="190"/>
      <c r="AH83" s="190"/>
      <c r="AI83" s="190"/>
      <c r="AJ83" s="190"/>
      <c r="AK83" s="190"/>
      <c r="AL83" s="190"/>
      <c r="AM83" s="190"/>
      <c r="AN83" s="190"/>
      <c r="AO83" s="12"/>
      <c r="AP83" s="26"/>
    </row>
    <row r="84" spans="2:42" ht="30" customHeight="1" x14ac:dyDescent="0.15">
      <c r="B84" s="137"/>
      <c r="C84" s="124"/>
      <c r="D84" s="124"/>
      <c r="E84" s="124"/>
      <c r="F84" s="124"/>
      <c r="G84" s="124"/>
      <c r="H84" s="124"/>
      <c r="I84" s="124"/>
      <c r="J84" s="124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5"/>
      <c r="V84" s="186"/>
      <c r="W84" s="186"/>
      <c r="X84" s="186"/>
      <c r="Y84" s="186"/>
      <c r="Z84" s="186"/>
      <c r="AA84" s="186"/>
      <c r="AB84" s="186"/>
      <c r="AC84" s="186"/>
      <c r="AD84" s="186"/>
      <c r="AE84" s="126">
        <f t="shared" ref="AE84:AE89" si="2">K84-U84</f>
        <v>0</v>
      </c>
      <c r="AF84" s="183"/>
      <c r="AG84" s="183"/>
      <c r="AH84" s="183"/>
      <c r="AI84" s="183"/>
      <c r="AJ84" s="183"/>
      <c r="AK84" s="183"/>
      <c r="AL84" s="183"/>
      <c r="AM84" s="183"/>
      <c r="AN84" s="187"/>
      <c r="AO84" s="12"/>
      <c r="AP84" s="26"/>
    </row>
    <row r="85" spans="2:42" ht="30" customHeight="1" x14ac:dyDescent="0.15">
      <c r="B85" s="137"/>
      <c r="C85" s="124"/>
      <c r="D85" s="124"/>
      <c r="E85" s="124"/>
      <c r="F85" s="124"/>
      <c r="G85" s="124"/>
      <c r="H85" s="124"/>
      <c r="I85" s="124"/>
      <c r="J85" s="124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5"/>
      <c r="V85" s="186"/>
      <c r="W85" s="186"/>
      <c r="X85" s="186"/>
      <c r="Y85" s="186"/>
      <c r="Z85" s="186"/>
      <c r="AA85" s="186"/>
      <c r="AB85" s="186"/>
      <c r="AC85" s="186"/>
      <c r="AD85" s="186"/>
      <c r="AE85" s="126">
        <f t="shared" si="2"/>
        <v>0</v>
      </c>
      <c r="AF85" s="183"/>
      <c r="AG85" s="183"/>
      <c r="AH85" s="183"/>
      <c r="AI85" s="183"/>
      <c r="AJ85" s="183"/>
      <c r="AK85" s="183"/>
      <c r="AL85" s="183"/>
      <c r="AM85" s="183"/>
      <c r="AN85" s="187"/>
      <c r="AO85" s="12"/>
      <c r="AP85" s="26"/>
    </row>
    <row r="86" spans="2:42" ht="30" customHeight="1" x14ac:dyDescent="0.15">
      <c r="B86" s="137"/>
      <c r="C86" s="124"/>
      <c r="D86" s="124"/>
      <c r="E86" s="124"/>
      <c r="F86" s="124"/>
      <c r="G86" s="124"/>
      <c r="H86" s="124"/>
      <c r="I86" s="124"/>
      <c r="J86" s="124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5"/>
      <c r="V86" s="186"/>
      <c r="W86" s="186"/>
      <c r="X86" s="186"/>
      <c r="Y86" s="186"/>
      <c r="Z86" s="186"/>
      <c r="AA86" s="186"/>
      <c r="AB86" s="186"/>
      <c r="AC86" s="186"/>
      <c r="AD86" s="186"/>
      <c r="AE86" s="126">
        <f t="shared" si="2"/>
        <v>0</v>
      </c>
      <c r="AF86" s="183"/>
      <c r="AG86" s="183"/>
      <c r="AH86" s="183"/>
      <c r="AI86" s="183"/>
      <c r="AJ86" s="183"/>
      <c r="AK86" s="183"/>
      <c r="AL86" s="183"/>
      <c r="AM86" s="183"/>
      <c r="AN86" s="187"/>
      <c r="AO86" s="12"/>
      <c r="AP86" s="26"/>
    </row>
    <row r="87" spans="2:42" ht="30" customHeight="1" x14ac:dyDescent="0.15">
      <c r="B87" s="137"/>
      <c r="C87" s="124"/>
      <c r="D87" s="124"/>
      <c r="E87" s="124"/>
      <c r="F87" s="124"/>
      <c r="G87" s="124"/>
      <c r="H87" s="124"/>
      <c r="I87" s="124"/>
      <c r="J87" s="124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5"/>
      <c r="V87" s="186"/>
      <c r="W87" s="186"/>
      <c r="X87" s="186"/>
      <c r="Y87" s="186"/>
      <c r="Z87" s="186"/>
      <c r="AA87" s="186"/>
      <c r="AB87" s="186"/>
      <c r="AC87" s="186"/>
      <c r="AD87" s="186"/>
      <c r="AE87" s="126">
        <f t="shared" si="2"/>
        <v>0</v>
      </c>
      <c r="AF87" s="183"/>
      <c r="AG87" s="183"/>
      <c r="AH87" s="183"/>
      <c r="AI87" s="183"/>
      <c r="AJ87" s="183"/>
      <c r="AK87" s="183"/>
      <c r="AL87" s="183"/>
      <c r="AM87" s="183"/>
      <c r="AN87" s="187"/>
      <c r="AO87" s="12"/>
      <c r="AP87" s="26"/>
    </row>
    <row r="88" spans="2:42" ht="30" customHeight="1" x14ac:dyDescent="0.15">
      <c r="B88" s="137"/>
      <c r="C88" s="124"/>
      <c r="D88" s="124"/>
      <c r="E88" s="124"/>
      <c r="F88" s="124"/>
      <c r="G88" s="124"/>
      <c r="H88" s="124"/>
      <c r="I88" s="124"/>
      <c r="J88" s="124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5"/>
      <c r="V88" s="186"/>
      <c r="W88" s="186"/>
      <c r="X88" s="186"/>
      <c r="Y88" s="186"/>
      <c r="Z88" s="186"/>
      <c r="AA88" s="186"/>
      <c r="AB88" s="186"/>
      <c r="AC88" s="186"/>
      <c r="AD88" s="186"/>
      <c r="AE88" s="126">
        <f t="shared" si="2"/>
        <v>0</v>
      </c>
      <c r="AF88" s="183"/>
      <c r="AG88" s="183"/>
      <c r="AH88" s="183"/>
      <c r="AI88" s="183"/>
      <c r="AJ88" s="183"/>
      <c r="AK88" s="183"/>
      <c r="AL88" s="183"/>
      <c r="AM88" s="183"/>
      <c r="AN88" s="187"/>
      <c r="AO88" s="12"/>
      <c r="AP88" s="26"/>
    </row>
    <row r="89" spans="2:42" ht="30" customHeight="1" x14ac:dyDescent="0.15">
      <c r="B89" s="137"/>
      <c r="C89" s="124"/>
      <c r="D89" s="124"/>
      <c r="E89" s="124"/>
      <c r="F89" s="124"/>
      <c r="G89" s="124"/>
      <c r="H89" s="124"/>
      <c r="I89" s="124"/>
      <c r="J89" s="124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5"/>
      <c r="V89" s="186"/>
      <c r="W89" s="186"/>
      <c r="X89" s="186"/>
      <c r="Y89" s="186"/>
      <c r="Z89" s="186"/>
      <c r="AA89" s="186"/>
      <c r="AB89" s="186"/>
      <c r="AC89" s="186"/>
      <c r="AD89" s="186"/>
      <c r="AE89" s="126">
        <f t="shared" si="2"/>
        <v>0</v>
      </c>
      <c r="AF89" s="183"/>
      <c r="AG89" s="183"/>
      <c r="AH89" s="183"/>
      <c r="AI89" s="183"/>
      <c r="AJ89" s="183"/>
      <c r="AK89" s="183"/>
      <c r="AL89" s="183"/>
      <c r="AM89" s="183"/>
      <c r="AN89" s="187"/>
      <c r="AO89" s="12"/>
      <c r="AP89" s="26"/>
    </row>
    <row r="90" spans="2:42" ht="44.25" customHeight="1" x14ac:dyDescent="0.15">
      <c r="B90" s="137" t="s">
        <v>85</v>
      </c>
      <c r="C90" s="124"/>
      <c r="D90" s="194"/>
      <c r="E90" s="194"/>
      <c r="F90" s="194"/>
      <c r="G90" s="194"/>
      <c r="H90" s="194"/>
      <c r="I90" s="194"/>
      <c r="J90" s="194"/>
      <c r="K90" s="183">
        <f>SUM(K84:T89)</f>
        <v>0</v>
      </c>
      <c r="L90" s="183"/>
      <c r="M90" s="183"/>
      <c r="N90" s="183"/>
      <c r="O90" s="183"/>
      <c r="P90" s="183"/>
      <c r="Q90" s="183"/>
      <c r="R90" s="183"/>
      <c r="S90" s="183"/>
      <c r="T90" s="183"/>
      <c r="U90" s="183">
        <f>SUM(U84:AD89)</f>
        <v>0</v>
      </c>
      <c r="V90" s="183"/>
      <c r="W90" s="183"/>
      <c r="X90" s="183"/>
      <c r="Y90" s="183"/>
      <c r="Z90" s="183"/>
      <c r="AA90" s="183"/>
      <c r="AB90" s="183"/>
      <c r="AC90" s="183"/>
      <c r="AD90" s="183"/>
      <c r="AE90" s="183">
        <f>SUM(AE84:AN89)</f>
        <v>0</v>
      </c>
      <c r="AF90" s="183"/>
      <c r="AG90" s="183"/>
      <c r="AH90" s="183"/>
      <c r="AI90" s="183"/>
      <c r="AJ90" s="183"/>
      <c r="AK90" s="183"/>
      <c r="AL90" s="183"/>
      <c r="AM90" s="183"/>
      <c r="AN90" s="187"/>
      <c r="AO90" s="12"/>
      <c r="AP90" s="26"/>
    </row>
    <row r="91" spans="2:42" ht="27" customHeight="1" thickBot="1" x14ac:dyDescent="0.2">
      <c r="B91" s="193"/>
      <c r="C91" s="193"/>
      <c r="D91" s="193"/>
      <c r="E91" s="193"/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93"/>
      <c r="V91" s="193"/>
      <c r="W91" s="193"/>
      <c r="X91" s="193"/>
      <c r="Y91" s="193"/>
      <c r="Z91" s="193"/>
      <c r="AA91" s="193"/>
      <c r="AB91" s="193"/>
      <c r="AC91" s="193"/>
      <c r="AD91" s="193"/>
      <c r="AE91" s="193"/>
      <c r="AF91" s="193"/>
      <c r="AG91" s="193"/>
      <c r="AH91" s="193"/>
      <c r="AI91" s="193"/>
      <c r="AJ91" s="193"/>
      <c r="AK91" s="193"/>
      <c r="AL91" s="193"/>
      <c r="AM91" s="193"/>
      <c r="AN91" s="193"/>
      <c r="AO91" s="12"/>
      <c r="AP91" s="26"/>
    </row>
    <row r="92" spans="2:42" ht="20.100000000000001" customHeight="1" x14ac:dyDescent="0.15">
      <c r="AN92" s="5" t="s">
        <v>24</v>
      </c>
    </row>
    <row r="93" spans="2:42" ht="20.100000000000001" customHeight="1" x14ac:dyDescent="0.15"/>
  </sheetData>
  <mergeCells count="542">
    <mergeCell ref="I11:I13"/>
    <mergeCell ref="AL24:AN25"/>
    <mergeCell ref="AL26:AN27"/>
    <mergeCell ref="Q18:Q19"/>
    <mergeCell ref="Q20:Q21"/>
    <mergeCell ref="Q22:Q23"/>
    <mergeCell ref="Q24:Q25"/>
    <mergeCell ref="Q26:Q27"/>
    <mergeCell ref="Q28:Q29"/>
    <mergeCell ref="Q30:Q31"/>
    <mergeCell ref="AJ30:AK31"/>
    <mergeCell ref="AJ24:AK25"/>
    <mergeCell ref="AJ26:AK27"/>
    <mergeCell ref="U24:W24"/>
    <mergeCell ref="AG28:AI29"/>
    <mergeCell ref="AG24:AI25"/>
    <mergeCell ref="B87:C87"/>
    <mergeCell ref="D87:F87"/>
    <mergeCell ref="G87:J87"/>
    <mergeCell ref="K87:T87"/>
    <mergeCell ref="B88:C88"/>
    <mergeCell ref="D88:F88"/>
    <mergeCell ref="AJ34:AK35"/>
    <mergeCell ref="R11:AN11"/>
    <mergeCell ref="AJ14:AK15"/>
    <mergeCell ref="AJ16:AK17"/>
    <mergeCell ref="AJ18:AK19"/>
    <mergeCell ref="AJ20:AK21"/>
    <mergeCell ref="AL32:AN33"/>
    <mergeCell ref="AL34:AN35"/>
    <mergeCell ref="AA32:AC33"/>
    <mergeCell ref="AD32:AF33"/>
    <mergeCell ref="AG32:AI33"/>
    <mergeCell ref="U32:W32"/>
    <mergeCell ref="U33:W33"/>
    <mergeCell ref="AA34:AC35"/>
    <mergeCell ref="AD34:AF35"/>
    <mergeCell ref="AG34:AI35"/>
    <mergeCell ref="AA30:AC31"/>
    <mergeCell ref="AD30:AF31"/>
    <mergeCell ref="J18:K19"/>
    <mergeCell ref="L18:M19"/>
    <mergeCell ref="J26:K27"/>
    <mergeCell ref="L26:M27"/>
    <mergeCell ref="J28:K29"/>
    <mergeCell ref="L28:M29"/>
    <mergeCell ref="B91:AN91"/>
    <mergeCell ref="Z78:AD78"/>
    <mergeCell ref="AE78:AI78"/>
    <mergeCell ref="AJ78:AN78"/>
    <mergeCell ref="G86:J86"/>
    <mergeCell ref="K86:T86"/>
    <mergeCell ref="U86:AD86"/>
    <mergeCell ref="AE86:AN86"/>
    <mergeCell ref="U89:AD89"/>
    <mergeCell ref="AE89:AN89"/>
    <mergeCell ref="U90:AD90"/>
    <mergeCell ref="AE90:AN90"/>
    <mergeCell ref="B90:C90"/>
    <mergeCell ref="D90:F90"/>
    <mergeCell ref="G90:J90"/>
    <mergeCell ref="K90:T90"/>
    <mergeCell ref="B89:C89"/>
    <mergeCell ref="D89:F89"/>
    <mergeCell ref="J20:K21"/>
    <mergeCell ref="L20:M21"/>
    <mergeCell ref="J22:K23"/>
    <mergeCell ref="L22:M23"/>
    <mergeCell ref="J24:K25"/>
    <mergeCell ref="L24:M25"/>
    <mergeCell ref="U88:AD88"/>
    <mergeCell ref="H74:L74"/>
    <mergeCell ref="M77:P77"/>
    <mergeCell ref="Q77:T77"/>
    <mergeCell ref="H75:L75"/>
    <mergeCell ref="Y52:AB53"/>
    <mergeCell ref="M42:P43"/>
    <mergeCell ref="Q42:T43"/>
    <mergeCell ref="AC70:AH70"/>
    <mergeCell ref="Q70:V70"/>
    <mergeCell ref="X32:Z33"/>
    <mergeCell ref="N34:N35"/>
    <mergeCell ref="R34:T35"/>
    <mergeCell ref="U34:W34"/>
    <mergeCell ref="X34:Z35"/>
    <mergeCell ref="U35:W35"/>
    <mergeCell ref="AG30:AI31"/>
    <mergeCell ref="AG26:AI27"/>
    <mergeCell ref="AE88:AN88"/>
    <mergeCell ref="U85:AD85"/>
    <mergeCell ref="AE85:AN85"/>
    <mergeCell ref="U87:AD87"/>
    <mergeCell ref="AE87:AN87"/>
    <mergeCell ref="K85:T85"/>
    <mergeCell ref="D84:F84"/>
    <mergeCell ref="G89:J89"/>
    <mergeCell ref="K89:T89"/>
    <mergeCell ref="G88:J88"/>
    <mergeCell ref="K88:T88"/>
    <mergeCell ref="B86:C86"/>
    <mergeCell ref="D86:F86"/>
    <mergeCell ref="B85:C85"/>
    <mergeCell ref="D85:F85"/>
    <mergeCell ref="G84:J84"/>
    <mergeCell ref="G85:J85"/>
    <mergeCell ref="AJ81:AN81"/>
    <mergeCell ref="U84:AD84"/>
    <mergeCell ref="AE84:AN84"/>
    <mergeCell ref="B83:C83"/>
    <mergeCell ref="D83:F83"/>
    <mergeCell ref="G83:J83"/>
    <mergeCell ref="K83:T83"/>
    <mergeCell ref="U83:AD83"/>
    <mergeCell ref="AE83:AN83"/>
    <mergeCell ref="B84:C84"/>
    <mergeCell ref="B82:AN82"/>
    <mergeCell ref="K84:T84"/>
    <mergeCell ref="AE80:AI80"/>
    <mergeCell ref="AJ80:AN80"/>
    <mergeCell ref="B81:C81"/>
    <mergeCell ref="D81:G81"/>
    <mergeCell ref="H81:L81"/>
    <mergeCell ref="M81:P81"/>
    <mergeCell ref="Q81:T81"/>
    <mergeCell ref="U81:Y81"/>
    <mergeCell ref="Z81:AD81"/>
    <mergeCell ref="AE81:AI81"/>
    <mergeCell ref="B80:C80"/>
    <mergeCell ref="D80:G80"/>
    <mergeCell ref="H80:L80"/>
    <mergeCell ref="M80:P80"/>
    <mergeCell ref="Q80:T80"/>
    <mergeCell ref="U80:Y80"/>
    <mergeCell ref="Z80:AD80"/>
    <mergeCell ref="B77:C77"/>
    <mergeCell ref="D77:G77"/>
    <mergeCell ref="H77:L77"/>
    <mergeCell ref="B78:C78"/>
    <mergeCell ref="D78:G78"/>
    <mergeCell ref="H78:L78"/>
    <mergeCell ref="B79:C79"/>
    <mergeCell ref="D79:G79"/>
    <mergeCell ref="H79:L79"/>
    <mergeCell ref="AE79:AI79"/>
    <mergeCell ref="AJ79:AN79"/>
    <mergeCell ref="M79:P79"/>
    <mergeCell ref="Q79:T79"/>
    <mergeCell ref="U79:Y79"/>
    <mergeCell ref="Z79:AD79"/>
    <mergeCell ref="U77:Y77"/>
    <mergeCell ref="U76:Y76"/>
    <mergeCell ref="Q75:T75"/>
    <mergeCell ref="AE77:AI77"/>
    <mergeCell ref="AJ77:AN77"/>
    <mergeCell ref="M78:P78"/>
    <mergeCell ref="Q78:T78"/>
    <mergeCell ref="U78:Y78"/>
    <mergeCell ref="Z77:AD77"/>
    <mergeCell ref="Z76:AD76"/>
    <mergeCell ref="AE76:AI76"/>
    <mergeCell ref="AK60:AN60"/>
    <mergeCell ref="AC69:AH69"/>
    <mergeCell ref="AJ76:AN76"/>
    <mergeCell ref="B72:AN72"/>
    <mergeCell ref="Y58:AB59"/>
    <mergeCell ref="AC58:AF59"/>
    <mergeCell ref="AG58:AJ59"/>
    <mergeCell ref="B76:C76"/>
    <mergeCell ref="D76:G76"/>
    <mergeCell ref="H76:L76"/>
    <mergeCell ref="M76:P76"/>
    <mergeCell ref="Q76:T76"/>
    <mergeCell ref="B58:C59"/>
    <mergeCell ref="D58:G59"/>
    <mergeCell ref="H58:L59"/>
    <mergeCell ref="M58:P59"/>
    <mergeCell ref="Q58:T59"/>
    <mergeCell ref="U58:X59"/>
    <mergeCell ref="B75:C75"/>
    <mergeCell ref="D75:G75"/>
    <mergeCell ref="M75:P75"/>
    <mergeCell ref="AC68:AH68"/>
    <mergeCell ref="AC71:AH71"/>
    <mergeCell ref="W70:AB70"/>
    <mergeCell ref="AK52:AN53"/>
    <mergeCell ref="B54:C55"/>
    <mergeCell ref="D54:G55"/>
    <mergeCell ref="H54:L55"/>
    <mergeCell ref="M54:P55"/>
    <mergeCell ref="Q54:T55"/>
    <mergeCell ref="AG54:AJ55"/>
    <mergeCell ref="Q56:T57"/>
    <mergeCell ref="U56:X57"/>
    <mergeCell ref="Y56:AB57"/>
    <mergeCell ref="AC56:AF57"/>
    <mergeCell ref="AG56:AJ57"/>
    <mergeCell ref="AK56:AN57"/>
    <mergeCell ref="D52:G53"/>
    <mergeCell ref="H52:L53"/>
    <mergeCell ref="M52:P53"/>
    <mergeCell ref="AJ75:AN75"/>
    <mergeCell ref="G69:J69"/>
    <mergeCell ref="K69:P69"/>
    <mergeCell ref="Q69:V69"/>
    <mergeCell ref="G71:J71"/>
    <mergeCell ref="K71:P71"/>
    <mergeCell ref="AE75:AI75"/>
    <mergeCell ref="AG48:AJ49"/>
    <mergeCell ref="AI71:AN71"/>
    <mergeCell ref="AI67:AN67"/>
    <mergeCell ref="AI68:AN68"/>
    <mergeCell ref="AI70:AN70"/>
    <mergeCell ref="AG60:AJ60"/>
    <mergeCell ref="AC52:AF53"/>
    <mergeCell ref="AG52:AJ53"/>
    <mergeCell ref="AI69:AN69"/>
    <mergeCell ref="U75:Y75"/>
    <mergeCell ref="Z75:AD75"/>
    <mergeCell ref="Y48:AB49"/>
    <mergeCell ref="U52:X53"/>
    <mergeCell ref="D50:G51"/>
    <mergeCell ref="H50:L51"/>
    <mergeCell ref="M50:P51"/>
    <mergeCell ref="Q50:T51"/>
    <mergeCell ref="B73:C74"/>
    <mergeCell ref="Z73:AD74"/>
    <mergeCell ref="AE73:AI74"/>
    <mergeCell ref="AJ73:AN74"/>
    <mergeCell ref="AC60:AF60"/>
    <mergeCell ref="B71:C71"/>
    <mergeCell ref="D71:F71"/>
    <mergeCell ref="D60:G60"/>
    <mergeCell ref="H60:L60"/>
    <mergeCell ref="Q71:V71"/>
    <mergeCell ref="B70:C70"/>
    <mergeCell ref="D70:F70"/>
    <mergeCell ref="G70:J70"/>
    <mergeCell ref="K70:P70"/>
    <mergeCell ref="D73:G74"/>
    <mergeCell ref="H73:Y73"/>
    <mergeCell ref="W69:AB69"/>
    <mergeCell ref="M74:P74"/>
    <mergeCell ref="Q74:T74"/>
    <mergeCell ref="U74:Y74"/>
    <mergeCell ref="Q60:T60"/>
    <mergeCell ref="W71:AB71"/>
    <mergeCell ref="B69:C69"/>
    <mergeCell ref="D69:F69"/>
    <mergeCell ref="G68:J68"/>
    <mergeCell ref="J32:K33"/>
    <mergeCell ref="M40:P41"/>
    <mergeCell ref="B48:C49"/>
    <mergeCell ref="D48:G49"/>
    <mergeCell ref="H48:L49"/>
    <mergeCell ref="M48:P49"/>
    <mergeCell ref="D66:F66"/>
    <mergeCell ref="G66:J66"/>
    <mergeCell ref="D44:G45"/>
    <mergeCell ref="H44:L45"/>
    <mergeCell ref="M44:P45"/>
    <mergeCell ref="D46:G47"/>
    <mergeCell ref="H46:L47"/>
    <mergeCell ref="M46:P47"/>
    <mergeCell ref="B50:C51"/>
    <mergeCell ref="B56:C57"/>
    <mergeCell ref="D56:G57"/>
    <mergeCell ref="H56:L57"/>
    <mergeCell ref="M56:P57"/>
    <mergeCell ref="W66:AB66"/>
    <mergeCell ref="Q65:V65"/>
    <mergeCell ref="W65:AB65"/>
    <mergeCell ref="U25:W25"/>
    <mergeCell ref="U27:W27"/>
    <mergeCell ref="X26:Z27"/>
    <mergeCell ref="X24:Z25"/>
    <mergeCell ref="AA24:AC25"/>
    <mergeCell ref="U26:W26"/>
    <mergeCell ref="AC66:AH66"/>
    <mergeCell ref="AC48:AF49"/>
    <mergeCell ref="U44:X45"/>
    <mergeCell ref="Y44:AB45"/>
    <mergeCell ref="AC44:AF45"/>
    <mergeCell ref="U46:X47"/>
    <mergeCell ref="AG44:AJ45"/>
    <mergeCell ref="U42:X43"/>
    <mergeCell ref="Y42:AB43"/>
    <mergeCell ref="AC42:AF43"/>
    <mergeCell ref="AG42:AJ43"/>
    <mergeCell ref="Y46:AB47"/>
    <mergeCell ref="Q44:T45"/>
    <mergeCell ref="AC46:AF47"/>
    <mergeCell ref="AG46:AJ47"/>
    <mergeCell ref="AI65:AN65"/>
    <mergeCell ref="AG40:AJ41"/>
    <mergeCell ref="AJ22:AK23"/>
    <mergeCell ref="B24:C25"/>
    <mergeCell ref="K68:P68"/>
    <mergeCell ref="Q68:V68"/>
    <mergeCell ref="W68:AB68"/>
    <mergeCell ref="D24:E25"/>
    <mergeCell ref="F24:G25"/>
    <mergeCell ref="H24:H25"/>
    <mergeCell ref="O24:P24"/>
    <mergeCell ref="D68:F68"/>
    <mergeCell ref="O22:P22"/>
    <mergeCell ref="O23:P23"/>
    <mergeCell ref="O25:P25"/>
    <mergeCell ref="O26:P26"/>
    <mergeCell ref="O27:P27"/>
    <mergeCell ref="AK40:AN41"/>
    <mergeCell ref="AC64:AH64"/>
    <mergeCell ref="X28:Z29"/>
    <mergeCell ref="H32:H33"/>
    <mergeCell ref="U30:W30"/>
    <mergeCell ref="X30:Z31"/>
    <mergeCell ref="R30:T31"/>
    <mergeCell ref="AC67:AH67"/>
    <mergeCell ref="Q66:V66"/>
    <mergeCell ref="B68:C68"/>
    <mergeCell ref="B26:C27"/>
    <mergeCell ref="B60:C60"/>
    <mergeCell ref="B46:C47"/>
    <mergeCell ref="B42:C43"/>
    <mergeCell ref="B65:C65"/>
    <mergeCell ref="B64:C64"/>
    <mergeCell ref="B38:C39"/>
    <mergeCell ref="B67:C67"/>
    <mergeCell ref="D67:F67"/>
    <mergeCell ref="G67:J67"/>
    <mergeCell ref="K67:P67"/>
    <mergeCell ref="Q67:V67"/>
    <mergeCell ref="W67:AB67"/>
    <mergeCell ref="AC65:AH65"/>
    <mergeCell ref="N32:N33"/>
    <mergeCell ref="R32:T33"/>
    <mergeCell ref="AA28:AC29"/>
    <mergeCell ref="AD28:AF29"/>
    <mergeCell ref="B34:C35"/>
    <mergeCell ref="D34:E35"/>
    <mergeCell ref="F34:G35"/>
    <mergeCell ref="AI66:AN66"/>
    <mergeCell ref="B44:C45"/>
    <mergeCell ref="B52:C53"/>
    <mergeCell ref="R22:T23"/>
    <mergeCell ref="R24:T25"/>
    <mergeCell ref="D65:F65"/>
    <mergeCell ref="O21:P21"/>
    <mergeCell ref="B30:C31"/>
    <mergeCell ref="B32:C33"/>
    <mergeCell ref="D26:E27"/>
    <mergeCell ref="N24:N25"/>
    <mergeCell ref="F30:G31"/>
    <mergeCell ref="H30:H31"/>
    <mergeCell ref="N30:N31"/>
    <mergeCell ref="F28:G29"/>
    <mergeCell ref="D42:G43"/>
    <mergeCell ref="H42:L43"/>
    <mergeCell ref="R20:T21"/>
    <mergeCell ref="AL22:AN23"/>
    <mergeCell ref="U22:W22"/>
    <mergeCell ref="X22:Z23"/>
    <mergeCell ref="AA22:AC23"/>
    <mergeCell ref="U23:W23"/>
    <mergeCell ref="B66:C66"/>
    <mergeCell ref="K66:P66"/>
    <mergeCell ref="G65:J65"/>
    <mergeCell ref="K65:P65"/>
    <mergeCell ref="D64:F64"/>
    <mergeCell ref="G64:J64"/>
    <mergeCell ref="D22:E23"/>
    <mergeCell ref="F22:G23"/>
    <mergeCell ref="H22:H23"/>
    <mergeCell ref="K64:P64"/>
    <mergeCell ref="H40:L41"/>
    <mergeCell ref="F26:G27"/>
    <mergeCell ref="N28:N29"/>
    <mergeCell ref="O28:P28"/>
    <mergeCell ref="O29:P29"/>
    <mergeCell ref="O30:P30"/>
    <mergeCell ref="O31:P31"/>
    <mergeCell ref="O32:P32"/>
    <mergeCell ref="O33:P33"/>
    <mergeCell ref="J30:K31"/>
    <mergeCell ref="L30:M31"/>
    <mergeCell ref="D20:E21"/>
    <mergeCell ref="F20:G21"/>
    <mergeCell ref="H20:H21"/>
    <mergeCell ref="M60:P60"/>
    <mergeCell ref="AI64:AN64"/>
    <mergeCell ref="U40:X41"/>
    <mergeCell ref="Y40:AB41"/>
    <mergeCell ref="AC40:AF41"/>
    <mergeCell ref="AK38:AN39"/>
    <mergeCell ref="N20:N21"/>
    <mergeCell ref="Q48:T49"/>
    <mergeCell ref="U48:X49"/>
    <mergeCell ref="U60:X60"/>
    <mergeCell ref="Y60:AB60"/>
    <mergeCell ref="AK48:AN49"/>
    <mergeCell ref="AK54:AN55"/>
    <mergeCell ref="AK58:AN59"/>
    <mergeCell ref="AK42:AN43"/>
    <mergeCell ref="AK44:AN45"/>
    <mergeCell ref="AK46:AN47"/>
    <mergeCell ref="Q46:T47"/>
    <mergeCell ref="AK50:AN51"/>
    <mergeCell ref="U50:X51"/>
    <mergeCell ref="Y50:AB51"/>
    <mergeCell ref="Q64:V64"/>
    <mergeCell ref="AD26:AF27"/>
    <mergeCell ref="AA26:AC27"/>
    <mergeCell ref="W64:AB64"/>
    <mergeCell ref="AD22:AF23"/>
    <mergeCell ref="AG22:AI23"/>
    <mergeCell ref="AD18:AF19"/>
    <mergeCell ref="U19:W19"/>
    <mergeCell ref="AG18:AI19"/>
    <mergeCell ref="X20:Z21"/>
    <mergeCell ref="AA20:AC21"/>
    <mergeCell ref="AD20:AF21"/>
    <mergeCell ref="Q39:T39"/>
    <mergeCell ref="U39:X39"/>
    <mergeCell ref="Y39:AB39"/>
    <mergeCell ref="Q38:AB38"/>
    <mergeCell ref="AC38:AF39"/>
    <mergeCell ref="AC50:AF51"/>
    <mergeCell ref="AG50:AJ51"/>
    <mergeCell ref="Q52:T53"/>
    <mergeCell ref="U54:X55"/>
    <mergeCell ref="Y54:AB55"/>
    <mergeCell ref="AC54:AF55"/>
    <mergeCell ref="AJ32:AK33"/>
    <mergeCell ref="O18:P18"/>
    <mergeCell ref="O19:P19"/>
    <mergeCell ref="Q40:T41"/>
    <mergeCell ref="N26:N27"/>
    <mergeCell ref="R26:T27"/>
    <mergeCell ref="B22:C23"/>
    <mergeCell ref="B40:C41"/>
    <mergeCell ref="D40:G41"/>
    <mergeCell ref="F32:G33"/>
    <mergeCell ref="D30:E31"/>
    <mergeCell ref="D32:E33"/>
    <mergeCell ref="D39:G39"/>
    <mergeCell ref="D38:P38"/>
    <mergeCell ref="N22:N23"/>
    <mergeCell ref="B28:C29"/>
    <mergeCell ref="H26:H27"/>
    <mergeCell ref="R28:T29"/>
    <mergeCell ref="H34:H35"/>
    <mergeCell ref="L32:M33"/>
    <mergeCell ref="Q32:Q33"/>
    <mergeCell ref="O34:P35"/>
    <mergeCell ref="N18:N19"/>
    <mergeCell ref="R18:T19"/>
    <mergeCell ref="B20:C21"/>
    <mergeCell ref="AA16:AC17"/>
    <mergeCell ref="R14:T15"/>
    <mergeCell ref="AL14:AN15"/>
    <mergeCell ref="AD14:AF15"/>
    <mergeCell ref="AG14:AI15"/>
    <mergeCell ref="AA14:AC15"/>
    <mergeCell ref="U31:W31"/>
    <mergeCell ref="AL16:AN17"/>
    <mergeCell ref="U18:W18"/>
    <mergeCell ref="X18:Z19"/>
    <mergeCell ref="AA18:AC19"/>
    <mergeCell ref="AD16:AF17"/>
    <mergeCell ref="AG16:AI17"/>
    <mergeCell ref="U17:W17"/>
    <mergeCell ref="U21:W21"/>
    <mergeCell ref="U20:W20"/>
    <mergeCell ref="U28:W28"/>
    <mergeCell ref="U29:W29"/>
    <mergeCell ref="X16:Z17"/>
    <mergeCell ref="AL18:AN19"/>
    <mergeCell ref="AL20:AN21"/>
    <mergeCell ref="AG20:AI21"/>
    <mergeCell ref="AL30:AN31"/>
    <mergeCell ref="AL28:AN29"/>
    <mergeCell ref="B11:C13"/>
    <mergeCell ref="F14:G15"/>
    <mergeCell ref="H14:H15"/>
    <mergeCell ref="B16:C17"/>
    <mergeCell ref="D16:E17"/>
    <mergeCell ref="F16:G17"/>
    <mergeCell ref="H16:H17"/>
    <mergeCell ref="X14:Z15"/>
    <mergeCell ref="AG38:AJ39"/>
    <mergeCell ref="D28:E29"/>
    <mergeCell ref="H28:H29"/>
    <mergeCell ref="H39:L39"/>
    <mergeCell ref="M39:P39"/>
    <mergeCell ref="B18:C19"/>
    <mergeCell ref="D18:E19"/>
    <mergeCell ref="F18:G19"/>
    <mergeCell ref="H18:H19"/>
    <mergeCell ref="O14:P14"/>
    <mergeCell ref="O15:P15"/>
    <mergeCell ref="O16:P16"/>
    <mergeCell ref="O17:P17"/>
    <mergeCell ref="O20:P20"/>
    <mergeCell ref="AJ28:AK29"/>
    <mergeCell ref="AD24:AF25"/>
    <mergeCell ref="N14:N15"/>
    <mergeCell ref="U14:W14"/>
    <mergeCell ref="U15:W15"/>
    <mergeCell ref="R16:T17"/>
    <mergeCell ref="N16:N17"/>
    <mergeCell ref="B14:C15"/>
    <mergeCell ref="D14:E15"/>
    <mergeCell ref="U16:W16"/>
    <mergeCell ref="Q14:Q15"/>
    <mergeCell ref="Q16:Q17"/>
    <mergeCell ref="J14:K15"/>
    <mergeCell ref="L14:M15"/>
    <mergeCell ref="J16:K17"/>
    <mergeCell ref="L16:M17"/>
    <mergeCell ref="AJ6:AN6"/>
    <mergeCell ref="AJ7:AN7"/>
    <mergeCell ref="AE6:AI6"/>
    <mergeCell ref="AE7:AI7"/>
    <mergeCell ref="E6:H7"/>
    <mergeCell ref="R12:T13"/>
    <mergeCell ref="U12:W12"/>
    <mergeCell ref="U13:W13"/>
    <mergeCell ref="J11:K13"/>
    <mergeCell ref="N11:N13"/>
    <mergeCell ref="D11:E13"/>
    <mergeCell ref="X12:Z13"/>
    <mergeCell ref="O11:P13"/>
    <mergeCell ref="Q11:Q13"/>
    <mergeCell ref="L11:M13"/>
    <mergeCell ref="AD12:AF13"/>
    <mergeCell ref="AG12:AI13"/>
    <mergeCell ref="AJ12:AK13"/>
    <mergeCell ref="AL12:AN13"/>
    <mergeCell ref="B6:D7"/>
    <mergeCell ref="H11:H13"/>
    <mergeCell ref="AA12:AC13"/>
    <mergeCell ref="J6:AD7"/>
    <mergeCell ref="F11:G13"/>
  </mergeCells>
  <phoneticPr fontId="2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64" orientation="portrait" blackAndWhite="1" r:id="rId1"/>
  <headerFooter alignWithMargins="0"/>
  <rowBreaks count="1" manualBreakCount="1">
    <brk id="62" min="1" max="4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29호</vt:lpstr>
      <vt:lpstr>'29호'!Print_Area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TAEJO</dc:creator>
  <cp:lastModifiedBy>admin</cp:lastModifiedBy>
  <cp:lastPrinted>2020-02-17T23:53:22Z</cp:lastPrinted>
  <dcterms:created xsi:type="dcterms:W3CDTF">2016-07-18T05:55:53Z</dcterms:created>
  <dcterms:modified xsi:type="dcterms:W3CDTF">2020-02-18T00:28:26Z</dcterms:modified>
</cp:coreProperties>
</file>